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асиленко\ОПРИЛЮДНЕННЯ\2024\"/>
    </mc:Choice>
  </mc:AlternateContent>
  <xr:revisionPtr revIDLastSave="0" documentId="8_{5634BB57-79D8-445A-8434-F9A552F49F11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2024" sheetId="5" state="hidden" r:id="rId1"/>
    <sheet name=" залишки попередніх років" sheetId="4" r:id="rId2"/>
  </sheets>
  <definedNames>
    <definedName name="__cdsReport__">#REF!</definedName>
    <definedName name="__MAIN__">#REF!</definedName>
    <definedName name="_xlnm.Print_Titles" localSheetId="0">'2024'!$A:$B</definedName>
    <definedName name="_xlnm.Print_Area" localSheetId="1">' залишки попередніх років'!$A$1:$K$31</definedName>
  </definedNames>
  <calcPr calcId="181029"/>
</workbook>
</file>

<file path=xl/calcChain.xml><?xml version="1.0" encoding="utf-8"?>
<calcChain xmlns="http://schemas.openxmlformats.org/spreadsheetml/2006/main">
  <c r="AF33" i="5" l="1"/>
  <c r="AH33" i="5"/>
  <c r="AC33" i="5"/>
  <c r="AA33" i="5"/>
  <c r="X33" i="5"/>
  <c r="R33" i="5"/>
  <c r="AC32" i="5"/>
  <c r="X32" i="5"/>
  <c r="R32" i="5"/>
  <c r="O32" i="5"/>
  <c r="AF32" i="5"/>
  <c r="AH32" i="5" s="1"/>
  <c r="E32" i="5"/>
  <c r="AF31" i="5"/>
  <c r="AH31" i="5" s="1"/>
  <c r="AG31" i="5"/>
  <c r="AC31" i="5"/>
  <c r="X31" i="5"/>
  <c r="R31" i="5"/>
  <c r="O31" i="5"/>
  <c r="AF30" i="5"/>
  <c r="AC30" i="5"/>
  <c r="X30" i="5"/>
  <c r="AG29" i="5"/>
  <c r="AC29" i="5"/>
  <c r="X29" i="5"/>
  <c r="R29" i="5"/>
  <c r="O29" i="5"/>
  <c r="AF29" i="5"/>
  <c r="AH29" i="5" s="1"/>
  <c r="E29" i="5"/>
  <c r="AF28" i="5"/>
  <c r="AH28" i="5" s="1"/>
  <c r="AG28" i="5"/>
  <c r="AC28" i="5"/>
  <c r="X28" i="5"/>
  <c r="O28" i="5"/>
  <c r="AF27" i="5"/>
  <c r="AC27" i="5"/>
  <c r="X27" i="5"/>
  <c r="R27" i="5"/>
  <c r="AG26" i="5"/>
  <c r="AC26" i="5"/>
  <c r="X26" i="5"/>
  <c r="R26" i="5"/>
  <c r="O26" i="5"/>
  <c r="AF26" i="5"/>
  <c r="AH26" i="5" s="1"/>
  <c r="E26" i="5"/>
  <c r="AF25" i="5"/>
  <c r="AH25" i="5" s="1"/>
  <c r="AC25" i="5"/>
  <c r="X25" i="5"/>
  <c r="O25" i="5"/>
  <c r="AF24" i="5"/>
  <c r="AC24" i="5"/>
  <c r="X24" i="5"/>
  <c r="AC23" i="5"/>
  <c r="X23" i="5"/>
  <c r="R23" i="5"/>
  <c r="O23" i="5"/>
  <c r="AF23" i="5"/>
  <c r="AH23" i="5" s="1"/>
  <c r="E23" i="5"/>
  <c r="AF22" i="5"/>
  <c r="AH22" i="5" s="1"/>
  <c r="AG22" i="5"/>
  <c r="AC22" i="5"/>
  <c r="X22" i="5"/>
  <c r="O22" i="5"/>
  <c r="AF21" i="5"/>
  <c r="AC21" i="5"/>
  <c r="AA21" i="5"/>
  <c r="X21" i="5"/>
  <c r="AC20" i="5"/>
  <c r="X20" i="5"/>
  <c r="R20" i="5"/>
  <c r="O20" i="5"/>
  <c r="AF20" i="5"/>
  <c r="AH20" i="5" s="1"/>
  <c r="E20" i="5"/>
  <c r="AF19" i="5"/>
  <c r="AH19" i="5" s="1"/>
  <c r="AG19" i="5"/>
  <c r="AC19" i="5"/>
  <c r="AA19" i="5"/>
  <c r="X19" i="5"/>
  <c r="O19" i="5"/>
  <c r="AF18" i="5"/>
  <c r="AC18" i="5"/>
  <c r="X18" i="5"/>
  <c r="AC17" i="5"/>
  <c r="X17" i="5"/>
  <c r="R17" i="5"/>
  <c r="O17" i="5"/>
  <c r="AF17" i="5"/>
  <c r="AH17" i="5" s="1"/>
  <c r="E17" i="5"/>
  <c r="AF16" i="5"/>
  <c r="AH16" i="5" s="1"/>
  <c r="AC16" i="5"/>
  <c r="X16" i="5"/>
  <c r="O16" i="5"/>
  <c r="AF15" i="5"/>
  <c r="AC15" i="5"/>
  <c r="X15" i="5"/>
  <c r="AC14" i="5"/>
  <c r="X14" i="5"/>
  <c r="R14" i="5"/>
  <c r="O14" i="5"/>
  <c r="AF14" i="5"/>
  <c r="AH14" i="5" s="1"/>
  <c r="E14" i="5"/>
  <c r="AF13" i="5"/>
  <c r="AH13" i="5" s="1"/>
  <c r="AC13" i="5"/>
  <c r="X13" i="5"/>
  <c r="O13" i="5"/>
  <c r="AF12" i="5"/>
  <c r="AC12" i="5"/>
  <c r="AA12" i="5"/>
  <c r="X12" i="5"/>
  <c r="E12" i="5"/>
  <c r="AG11" i="5"/>
  <c r="AC11" i="5"/>
  <c r="X11" i="5"/>
  <c r="R11" i="5"/>
  <c r="O11" i="5"/>
  <c r="AF11" i="5"/>
  <c r="AH11" i="5" s="1"/>
  <c r="E11" i="5"/>
  <c r="AF10" i="5"/>
  <c r="AH10" i="5" s="1"/>
  <c r="AC10" i="5"/>
  <c r="X10" i="5"/>
  <c r="O10" i="5"/>
  <c r="AF9" i="5"/>
  <c r="AE34" i="5"/>
  <c r="AC9" i="5"/>
  <c r="AC34" i="5" s="1"/>
  <c r="X9" i="5"/>
  <c r="K34" i="5"/>
  <c r="J34" i="5"/>
  <c r="AH21" i="5" l="1"/>
  <c r="AH30" i="5"/>
  <c r="AH12" i="5"/>
  <c r="AH27" i="5"/>
  <c r="AG32" i="5"/>
  <c r="AH24" i="5"/>
  <c r="AH18" i="5"/>
  <c r="AG25" i="5"/>
  <c r="AG17" i="5"/>
  <c r="AH15" i="5"/>
  <c r="AG14" i="5"/>
  <c r="R15" i="5"/>
  <c r="AA15" i="5"/>
  <c r="R21" i="5"/>
  <c r="G32" i="5"/>
  <c r="G29" i="5"/>
  <c r="AA27" i="5"/>
  <c r="G26" i="5"/>
  <c r="AA25" i="5"/>
  <c r="AA24" i="5"/>
  <c r="R24" i="5"/>
  <c r="G22" i="5"/>
  <c r="AA22" i="5"/>
  <c r="AA18" i="5"/>
  <c r="R18" i="5"/>
  <c r="AA16" i="5"/>
  <c r="G14" i="5"/>
  <c r="AA13" i="5"/>
  <c r="G13" i="5"/>
  <c r="AA10" i="5"/>
  <c r="G10" i="5"/>
  <c r="AA30" i="5"/>
  <c r="R30" i="5"/>
  <c r="G23" i="5"/>
  <c r="AA9" i="5"/>
  <c r="AA28" i="5"/>
  <c r="G12" i="5"/>
  <c r="R12" i="5"/>
  <c r="G17" i="5"/>
  <c r="Z34" i="5"/>
  <c r="G11" i="5"/>
  <c r="AA31" i="5"/>
  <c r="AF34" i="5"/>
  <c r="AG34" i="5" s="1"/>
  <c r="G19" i="5"/>
  <c r="AG23" i="5"/>
  <c r="E24" i="5"/>
  <c r="G16" i="5"/>
  <c r="X34" i="5"/>
  <c r="AG20" i="5"/>
  <c r="G20" i="5"/>
  <c r="E21" i="5"/>
  <c r="G28" i="5"/>
  <c r="R10" i="5"/>
  <c r="AG9" i="5"/>
  <c r="AA11" i="5"/>
  <c r="AG12" i="5"/>
  <c r="AA14" i="5"/>
  <c r="AG15" i="5"/>
  <c r="AA17" i="5"/>
  <c r="AG18" i="5"/>
  <c r="AA20" i="5"/>
  <c r="AG21" i="5"/>
  <c r="AA23" i="5"/>
  <c r="AG24" i="5"/>
  <c r="AA26" i="5"/>
  <c r="AG27" i="5"/>
  <c r="AA29" i="5"/>
  <c r="AG30" i="5"/>
  <c r="AA32" i="5"/>
  <c r="AG33" i="5"/>
  <c r="T34" i="5"/>
  <c r="Q34" i="5"/>
  <c r="O9" i="5"/>
  <c r="AH9" i="5"/>
  <c r="O12" i="5"/>
  <c r="O15" i="5"/>
  <c r="O18" i="5"/>
  <c r="O21" i="5"/>
  <c r="O24" i="5"/>
  <c r="O27" i="5"/>
  <c r="O30" i="5"/>
  <c r="O33" i="5"/>
  <c r="U34" i="5"/>
  <c r="E10" i="5"/>
  <c r="E13" i="5"/>
  <c r="E16" i="5"/>
  <c r="E19" i="5"/>
  <c r="E22" i="5"/>
  <c r="E25" i="5"/>
  <c r="E28" i="5"/>
  <c r="E31" i="5"/>
  <c r="R16" i="5"/>
  <c r="R22" i="5"/>
  <c r="R25" i="5"/>
  <c r="R28" i="5"/>
  <c r="R9" i="5"/>
  <c r="R13" i="5"/>
  <c r="R19" i="5"/>
  <c r="G18" i="5"/>
  <c r="G24" i="5"/>
  <c r="G27" i="5"/>
  <c r="G30" i="5"/>
  <c r="AG10" i="5"/>
  <c r="AG13" i="5"/>
  <c r="AG16" i="5"/>
  <c r="AH34" i="5" l="1"/>
  <c r="G15" i="5"/>
  <c r="G21" i="5"/>
  <c r="G25" i="5"/>
  <c r="G33" i="5"/>
  <c r="F34" i="5"/>
  <c r="AA34" i="5"/>
  <c r="G31" i="5"/>
  <c r="E9" i="5"/>
  <c r="C34" i="5"/>
  <c r="E18" i="5"/>
  <c r="O34" i="5"/>
  <c r="E33" i="5"/>
  <c r="D34" i="5"/>
  <c r="G9" i="5"/>
  <c r="E15" i="5"/>
  <c r="R34" i="5"/>
  <c r="E30" i="5"/>
  <c r="E27" i="5"/>
  <c r="E34" i="5" l="1"/>
  <c r="G34" i="5"/>
</calcChain>
</file>

<file path=xl/sharedStrings.xml><?xml version="1.0" encoding="utf-8"?>
<sst xmlns="http://schemas.openxmlformats.org/spreadsheetml/2006/main" count="122" uniqueCount="62">
  <si>
    <t>Разом по замовниках</t>
  </si>
  <si>
    <t>N п/п</t>
  </si>
  <si>
    <t>Ліміт асигнувань на рік</t>
  </si>
  <si>
    <t>Спрямовано асигнувань з початку року, всього</t>
  </si>
  <si>
    <t xml:space="preserve"> Спрямовано у відсотках до ліміту на рік, %</t>
  </si>
  <si>
    <t xml:space="preserve">ліміт на рік </t>
  </si>
  <si>
    <t>спрямовано асигнувань</t>
  </si>
  <si>
    <t>ліміт  на рік</t>
  </si>
  <si>
    <t>наростаючим підсумком за період</t>
  </si>
  <si>
    <t>%</t>
  </si>
  <si>
    <t>ліміт асигнувань на період</t>
  </si>
  <si>
    <t>##cdsReport##SUMMA_PlanYP</t>
  </si>
  <si>
    <t>Розпорядник коштів субвенції на місцевому рівні</t>
  </si>
  <si>
    <t>Залишки коштів на казначейських рахунках</t>
  </si>
  <si>
    <t>залишок ліміту</t>
  </si>
  <si>
    <t>залишки коштів на казначейських рахунках</t>
  </si>
  <si>
    <t>Недофінансовано за період</t>
  </si>
  <si>
    <t>Касові видатки</t>
  </si>
  <si>
    <t>касові видатки</t>
  </si>
  <si>
    <t>інші касові видатки</t>
  </si>
  <si>
    <t>у т.ч. поточні видатки</t>
  </si>
  <si>
    <t>у т.ч. капітальні видатки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</si>
  <si>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</si>
  <si>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</si>
  <si>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</si>
  <si>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</si>
  <si>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</si>
  <si>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</si>
  <si>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</si>
  <si>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</si>
  <si>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</si>
  <si>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</si>
  <si>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</si>
  <si>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</si>
  <si>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</si>
  <si>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</si>
  <si>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</si>
  <si>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</si>
  <si>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</si>
  <si>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</si>
  <si>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</si>
  <si>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</si>
  <si>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</si>
  <si>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</si>
  <si>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</si>
  <si>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</si>
  <si>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М.КИЇВ</t>
  </si>
  <si>
    <t>Залишки коштів на казначейських рахунках на дату</t>
  </si>
  <si>
    <t>залишок коштів на дату</t>
  </si>
  <si>
    <t>тис. грн.</t>
  </si>
  <si>
    <t>у т. ч. капітальні видатки</t>
  </si>
  <si>
    <t xml:space="preserve">станом на </t>
  </si>
  <si>
    <t>ДОДАТОК 1</t>
  </si>
  <si>
    <t>тис. грн</t>
  </si>
  <si>
    <t>сторінка 2 додатка 1</t>
  </si>
  <si>
    <t>залишок коштів на 01.01.2024</t>
  </si>
  <si>
    <t>касові видатки місцевих бюджетів у 2024 році</t>
  </si>
  <si>
    <t>Касові видатки місцевих бюджетів у 2024 році</t>
  </si>
  <si>
    <t xml:space="preserve">Аналітична довідка щодо надання у 2024 році та використання субвенції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в розрізі місцевих бюджетів за напрямами з початку року за КПКВК 3131090                                                                                                       </t>
  </si>
  <si>
    <t>Всього залишки коштів, отриманих у попередні роки, станом на 01.01.2024</t>
  </si>
  <si>
    <t>Додаток 2</t>
  </si>
  <si>
    <t xml:space="preserve">Оперативна інформація щодо касових видатків залишку місцевих бюджетів субвенції, наданої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пунктах, що утворилися на початок 2024 року за напрямами за КПКВК 3131090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</si>
</sst>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0"/>
  </numFmts>
  <fonts count="20" x14ac:knownFonts="1">
    <font>
      <sz val="12"/>
      <color theme="1"/>
      <name val="Calibri"/>
      <family val="2"/>
      <charset val="204"/>
      <scheme val="minor"/>
    </font>
    <font>
      <sz val="14"/>
      <name val="Arial Narrow"/>
      <family val="2"/>
      <charset val="204"/>
    </font>
    <font>
      <b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0"/>
      <name val="Arial Narrow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name val="Arial Narrow"/>
      <family val="2"/>
      <charset val="204"/>
    </font>
    <font>
      <i/>
      <sz val="14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name val="Arial Narrow"/>
      <family val="2"/>
      <charset val="204"/>
    </font>
    <font>
      <b/>
      <sz val="1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1"/>
      <name val="Arial Narrow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Narrow"/>
      <family val="2"/>
      <charset val="204"/>
    </font>
    <font>
      <b/>
      <i/>
      <sz val="10"/>
      <name val="Arial Narrow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5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4" fillId="10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/>
    </xf>
    <xf numFmtId="165" fontId="2" fillId="9" borderId="4" xfId="1" applyNumberFormat="1" applyFont="1" applyFill="1" applyBorder="1" applyAlignment="1">
      <alignment horizontal="center"/>
    </xf>
    <xf numFmtId="0" fontId="7" fillId="0" borderId="0" xfId="0" applyFont="1"/>
    <xf numFmtId="0" fontId="2" fillId="0" borderId="15" xfId="0" applyFont="1" applyBorder="1" applyAlignment="1">
      <alignment horizontal="right"/>
    </xf>
    <xf numFmtId="0" fontId="6" fillId="0" borderId="0" xfId="0" applyFont="1" applyAlignment="1">
      <alignment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9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/>
    </xf>
    <xf numFmtId="0" fontId="13" fillId="0" borderId="8" xfId="0" applyFont="1" applyBorder="1" applyAlignment="1">
      <alignment horizontal="center" vertical="center" wrapText="1"/>
    </xf>
    <xf numFmtId="0" fontId="12" fillId="0" borderId="0" xfId="0" applyFont="1"/>
    <xf numFmtId="0" fontId="12" fillId="0" borderId="1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/>
    </xf>
    <xf numFmtId="0" fontId="12" fillId="12" borderId="5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0" fontId="13" fillId="0" borderId="10" xfId="0" applyFont="1" applyBorder="1"/>
    <xf numFmtId="0" fontId="15" fillId="0" borderId="5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4" fontId="13" fillId="12" borderId="6" xfId="0" applyNumberFormat="1" applyFont="1" applyFill="1" applyBorder="1"/>
    <xf numFmtId="0" fontId="14" fillId="0" borderId="6" xfId="0" applyFont="1" applyBorder="1"/>
    <xf numFmtId="0" fontId="13" fillId="0" borderId="6" xfId="0" applyFont="1" applyBorder="1" applyAlignment="1">
      <alignment horizontal="center" vertical="center"/>
    </xf>
    <xf numFmtId="0" fontId="13" fillId="12" borderId="6" xfId="0" applyFont="1" applyFill="1" applyBorder="1" applyAlignment="1">
      <alignment horizontal="center" vertical="center"/>
    </xf>
    <xf numFmtId="0" fontId="13" fillId="0" borderId="9" xfId="0" applyFont="1" applyBorder="1"/>
    <xf numFmtId="0" fontId="14" fillId="0" borderId="2" xfId="0" applyFont="1" applyBorder="1"/>
    <xf numFmtId="0" fontId="14" fillId="0" borderId="9" xfId="0" applyFont="1" applyBorder="1"/>
    <xf numFmtId="4" fontId="13" fillId="12" borderId="2" xfId="0" applyNumberFormat="1" applyFont="1" applyFill="1" applyBorder="1"/>
    <xf numFmtId="0" fontId="13" fillId="0" borderId="2" xfId="0" applyFont="1" applyBorder="1" applyAlignment="1">
      <alignment horizontal="center" vertical="center"/>
    </xf>
    <xf numFmtId="0" fontId="13" fillId="12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vertical="center" wrapText="1"/>
    </xf>
    <xf numFmtId="0" fontId="15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65" fontId="4" fillId="0" borderId="1" xfId="1" applyNumberFormat="1" applyFont="1" applyBorder="1" applyAlignment="1">
      <alignment horizontal="right"/>
    </xf>
    <xf numFmtId="4" fontId="4" fillId="0" borderId="4" xfId="1" applyNumberFormat="1" applyFont="1" applyBorder="1" applyAlignment="1">
      <alignment horizontal="right"/>
    </xf>
    <xf numFmtId="165" fontId="4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65" fontId="4" fillId="0" borderId="1" xfId="1" applyNumberFormat="1" applyFont="1" applyBorder="1" applyAlignment="1">
      <alignment horizontal="center"/>
    </xf>
    <xf numFmtId="4" fontId="4" fillId="0" borderId="1" xfId="1" applyNumberFormat="1" applyFont="1" applyBorder="1" applyAlignment="1">
      <alignment horizontal="right"/>
    </xf>
    <xf numFmtId="0" fontId="16" fillId="8" borderId="2" xfId="0" applyFont="1" applyFill="1" applyBorder="1" applyAlignment="1">
      <alignment vertical="top"/>
    </xf>
    <xf numFmtId="0" fontId="16" fillId="8" borderId="1" xfId="0" applyFont="1" applyFill="1" applyBorder="1" applyAlignment="1">
      <alignment vertical="top"/>
    </xf>
    <xf numFmtId="165" fontId="17" fillId="8" borderId="1" xfId="0" applyNumberFormat="1" applyFont="1" applyFill="1" applyBorder="1" applyAlignment="1">
      <alignment horizontal="right" vertical="top"/>
    </xf>
    <xf numFmtId="4" fontId="17" fillId="8" borderId="4" xfId="0" applyNumberFormat="1" applyFont="1" applyFill="1" applyBorder="1" applyAlignment="1">
      <alignment horizontal="right" vertical="top"/>
    </xf>
    <xf numFmtId="165" fontId="17" fillId="8" borderId="4" xfId="0" applyNumberFormat="1" applyFont="1" applyFill="1" applyBorder="1" applyAlignment="1">
      <alignment horizontal="right" vertical="top"/>
    </xf>
    <xf numFmtId="164" fontId="17" fillId="8" borderId="1" xfId="0" applyNumberFormat="1" applyFont="1" applyFill="1" applyBorder="1" applyAlignment="1">
      <alignment horizontal="center" vertical="top"/>
    </xf>
    <xf numFmtId="164" fontId="17" fillId="8" borderId="1" xfId="0" applyNumberFormat="1" applyFont="1" applyFill="1" applyBorder="1" applyAlignment="1">
      <alignment horizontal="right" vertical="top" indent="1"/>
    </xf>
    <xf numFmtId="4" fontId="17" fillId="8" borderId="1" xfId="0" applyNumberFormat="1" applyFont="1" applyFill="1" applyBorder="1" applyAlignment="1">
      <alignment horizontal="right" vertical="top"/>
    </xf>
    <xf numFmtId="0" fontId="18" fillId="8" borderId="0" xfId="0" applyFont="1" applyFill="1" applyAlignment="1">
      <alignment vertical="top"/>
    </xf>
    <xf numFmtId="0" fontId="19" fillId="8" borderId="0" xfId="0" applyFont="1" applyFill="1"/>
    <xf numFmtId="0" fontId="1" fillId="8" borderId="0" xfId="0" applyFont="1" applyFill="1"/>
    <xf numFmtId="0" fontId="2" fillId="8" borderId="2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left"/>
    </xf>
    <xf numFmtId="165" fontId="3" fillId="8" borderId="4" xfId="0" applyNumberFormat="1" applyFont="1" applyFill="1" applyBorder="1" applyAlignment="1">
      <alignment horizontal="center"/>
    </xf>
    <xf numFmtId="165" fontId="3" fillId="8" borderId="2" xfId="0" applyNumberFormat="1" applyFont="1" applyFill="1" applyBorder="1" applyAlignment="1">
      <alignment horizontal="center"/>
    </xf>
    <xf numFmtId="165" fontId="3" fillId="8" borderId="1" xfId="0" applyNumberFormat="1" applyFont="1" applyFill="1" applyBorder="1" applyAlignment="1">
      <alignment horizontal="center"/>
    </xf>
    <xf numFmtId="165" fontId="2" fillId="8" borderId="1" xfId="0" applyNumberFormat="1" applyFont="1" applyFill="1" applyBorder="1" applyAlignment="1">
      <alignment horizontal="center"/>
    </xf>
    <xf numFmtId="0" fontId="0" fillId="8" borderId="0" xfId="0" applyFill="1"/>
    <xf numFmtId="165" fontId="2" fillId="9" borderId="1" xfId="1" applyNumberFormat="1" applyFont="1" applyFill="1" applyBorder="1" applyAlignment="1">
      <alignment horizontal="center"/>
    </xf>
    <xf numFmtId="165" fontId="3" fillId="9" borderId="4" xfId="1" applyNumberFormat="1" applyFont="1" applyFill="1" applyBorder="1" applyAlignment="1">
      <alignment horizontal="center"/>
    </xf>
    <xf numFmtId="165" fontId="2" fillId="8" borderId="2" xfId="0" applyNumberFormat="1" applyFont="1" applyFill="1" applyBorder="1" applyAlignment="1">
      <alignment horizontal="center"/>
    </xf>
    <xf numFmtId="0" fontId="8" fillId="8" borderId="1" xfId="0" applyFont="1" applyFill="1" applyBorder="1" applyAlignment="1">
      <alignment horizontal="left"/>
    </xf>
    <xf numFmtId="165" fontId="3" fillId="8" borderId="1" xfId="0" applyNumberFormat="1" applyFont="1" applyFill="1" applyBorder="1" applyAlignment="1">
      <alignment horizontal="center" vertical="center"/>
    </xf>
    <xf numFmtId="165" fontId="2" fillId="8" borderId="4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 vertical="center" wrapText="1"/>
    </xf>
    <xf numFmtId="14" fontId="2" fillId="0" borderId="0" xfId="0" applyNumberFormat="1" applyFont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7" borderId="5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4" fontId="12" fillId="4" borderId="5" xfId="0" applyNumberFormat="1" applyFont="1" applyFill="1" applyBorder="1" applyAlignment="1">
      <alignment horizontal="center" vertical="center" wrapText="1"/>
    </xf>
    <xf numFmtId="4" fontId="12" fillId="4" borderId="6" xfId="0" applyNumberFormat="1" applyFont="1" applyFill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7" borderId="5" xfId="0" applyFont="1" applyFill="1" applyBorder="1" applyAlignment="1">
      <alignment horizontal="center" vertical="center" wrapText="1"/>
    </xf>
    <xf numFmtId="0" fontId="13" fillId="7" borderId="6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2" fillId="4" borderId="5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7" borderId="13" xfId="0" applyFont="1" applyFill="1" applyBorder="1" applyAlignment="1">
      <alignment horizontal="center" vertical="center" wrapText="1"/>
    </xf>
    <xf numFmtId="0" fontId="13" fillId="7" borderId="7" xfId="0" applyFont="1" applyFill="1" applyBorder="1" applyAlignment="1">
      <alignment horizontal="center" vertical="center" wrapText="1"/>
    </xf>
    <xf numFmtId="0" fontId="13" fillId="7" borderId="3" xfId="0" applyFont="1" applyFill="1" applyBorder="1" applyAlignment="1">
      <alignment horizontal="center" vertical="center" wrapText="1"/>
    </xf>
    <xf numFmtId="0" fontId="13" fillId="7" borderId="13" xfId="0" applyFont="1" applyFill="1" applyBorder="1" applyAlignment="1">
      <alignment horizontal="center" vertical="center"/>
    </xf>
    <xf numFmtId="0" fontId="13" fillId="7" borderId="7" xfId="0" applyFont="1" applyFill="1" applyBorder="1" applyAlignment="1">
      <alignment horizontal="center" vertical="center"/>
    </xf>
    <xf numFmtId="0" fontId="13" fillId="7" borderId="3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49" fontId="12" fillId="3" borderId="8" xfId="0" applyNumberFormat="1" applyFont="1" applyFill="1" applyBorder="1" applyAlignment="1">
      <alignment horizontal="center" vertical="center" wrapText="1"/>
    </xf>
    <xf numFmtId="49" fontId="12" fillId="3" borderId="11" xfId="0" applyNumberFormat="1" applyFont="1" applyFill="1" applyBorder="1" applyAlignment="1">
      <alignment horizontal="center" vertical="center" wrapText="1"/>
    </xf>
    <xf numFmtId="49" fontId="12" fillId="3" borderId="12" xfId="0" applyNumberFormat="1" applyFont="1" applyFill="1" applyBorder="1" applyAlignment="1">
      <alignment horizontal="center" vertical="center" wrapText="1"/>
    </xf>
    <xf numFmtId="49" fontId="12" fillId="3" borderId="10" xfId="0" applyNumberFormat="1" applyFont="1" applyFill="1" applyBorder="1" applyAlignment="1">
      <alignment horizontal="center" vertical="center" wrapText="1"/>
    </xf>
    <xf numFmtId="49" fontId="12" fillId="3" borderId="0" xfId="0" applyNumberFormat="1" applyFont="1" applyFill="1" applyAlignment="1">
      <alignment horizontal="center" vertical="center" wrapText="1"/>
    </xf>
    <xf numFmtId="49" fontId="12" fillId="3" borderId="14" xfId="0" applyNumberFormat="1" applyFont="1" applyFill="1" applyBorder="1" applyAlignment="1">
      <alignment horizontal="center" vertical="center" wrapText="1"/>
    </xf>
    <xf numFmtId="49" fontId="12" fillId="3" borderId="9" xfId="0" applyNumberFormat="1" applyFont="1" applyFill="1" applyBorder="1" applyAlignment="1">
      <alignment horizontal="center" vertical="center" wrapText="1"/>
    </xf>
    <xf numFmtId="49" fontId="12" fillId="3" borderId="15" xfId="0" applyNumberFormat="1" applyFont="1" applyFill="1" applyBorder="1" applyAlignment="1">
      <alignment horizontal="center" vertical="center" wrapText="1"/>
    </xf>
    <xf numFmtId="49" fontId="12" fillId="3" borderId="4" xfId="0" applyNumberFormat="1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14" fontId="2" fillId="0" borderId="15" xfId="0" applyNumberFormat="1" applyFont="1" applyBorder="1" applyAlignment="1">
      <alignment horizontal="right"/>
    </xf>
    <xf numFmtId="0" fontId="4" fillId="8" borderId="5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11" borderId="2" xfId="0" applyFont="1" applyFill="1" applyBorder="1" applyAlignment="1">
      <alignment horizontal="center" vertical="center" wrapText="1"/>
    </xf>
    <xf numFmtId="0" fontId="2" fillId="11" borderId="7" xfId="0" applyFont="1" applyFill="1" applyBorder="1" applyAlignment="1">
      <alignment horizontal="center" vertical="center"/>
    </xf>
    <xf numFmtId="0" fontId="2" fillId="11" borderId="13" xfId="0" applyFont="1" applyFill="1" applyBorder="1" applyAlignment="1">
      <alignment horizontal="center" vertical="center" wrapText="1"/>
    </xf>
    <xf numFmtId="0" fontId="2" fillId="11" borderId="7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</cellXfs>
  <cellStyles count="2">
    <cellStyle name="Відсотковий" xfId="1" builtinId="5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8A2E5-9066-49FD-B88C-344E9DAC0935}">
  <dimension ref="A1:AH35"/>
  <sheetViews>
    <sheetView zoomScale="90" zoomScaleNormal="90" workbookViewId="0">
      <selection activeCell="C2" sqref="C2:R2"/>
    </sheetView>
  </sheetViews>
  <sheetFormatPr defaultColWidth="8.19921875" defaultRowHeight="18" x14ac:dyDescent="0.35"/>
  <cols>
    <col min="1" max="1" width="3.5" style="1" customWidth="1"/>
    <col min="2" max="2" width="18.8984375" style="1" customWidth="1"/>
    <col min="3" max="3" width="15" style="1" customWidth="1"/>
    <col min="4" max="4" width="15.59765625" style="1" customWidth="1"/>
    <col min="5" max="5" width="13.09765625" style="1" customWidth="1"/>
    <col min="6" max="6" width="14.59765625" style="1" customWidth="1"/>
    <col min="7" max="7" width="13" style="1" customWidth="1"/>
    <col min="8" max="8" width="5.3984375" style="1" hidden="1" customWidth="1"/>
    <col min="9" max="9" width="16.59765625" style="1" hidden="1" customWidth="1"/>
    <col min="10" max="10" width="14.5" style="1" customWidth="1"/>
    <col min="11" max="11" width="13.69921875" style="1" customWidth="1"/>
    <col min="12" max="12" width="9.765625E-2" style="1" hidden="1" customWidth="1"/>
    <col min="13" max="13" width="15.09765625" style="1" hidden="1" customWidth="1"/>
    <col min="14" max="14" width="8.19921875" style="1" hidden="1" customWidth="1"/>
    <col min="15" max="15" width="11.69921875" style="1" customWidth="1"/>
    <col min="16" max="16" width="17.3984375" style="1" hidden="1" customWidth="1"/>
    <col min="17" max="17" width="13.19921875" style="1" customWidth="1"/>
    <col min="18" max="18" width="14.19921875" style="1" customWidth="1"/>
    <col min="19" max="19" width="13.09765625" style="1" hidden="1" customWidth="1"/>
    <col min="20" max="21" width="13.5" style="1" customWidth="1"/>
    <col min="22" max="22" width="5.3984375" style="1" hidden="1" customWidth="1"/>
    <col min="23" max="23" width="11.19921875" style="1" hidden="1" customWidth="1"/>
    <col min="24" max="24" width="11.59765625" style="1" customWidth="1"/>
    <col min="25" max="25" width="15.5" style="1" hidden="1" customWidth="1"/>
    <col min="26" max="26" width="14.8984375" style="1" customWidth="1"/>
    <col min="27" max="27" width="13.5" style="1" customWidth="1"/>
    <col min="28" max="28" width="13.5" style="1" hidden="1" customWidth="1"/>
    <col min="29" max="29" width="7.69921875" style="1" hidden="1" customWidth="1"/>
    <col min="30" max="30" width="13.5" style="1" hidden="1" customWidth="1"/>
    <col min="31" max="31" width="15.69921875" style="1" customWidth="1"/>
    <col min="32" max="32" width="14.5" style="1" customWidth="1"/>
    <col min="33" max="33" width="6.69921875" style="1" customWidth="1"/>
    <col min="34" max="34" width="8.59765625" style="1" hidden="1" customWidth="1"/>
    <col min="35" max="16384" width="8.19921875" style="1"/>
  </cols>
  <sheetData>
    <row r="1" spans="1:34" x14ac:dyDescent="0.35">
      <c r="R1" s="1" t="s">
        <v>52</v>
      </c>
      <c r="AE1" s="104" t="s">
        <v>54</v>
      </c>
      <c r="AF1" s="104"/>
      <c r="AG1" s="104"/>
      <c r="AH1" s="104"/>
    </row>
    <row r="2" spans="1:34" s="3" customFormat="1" ht="84.6" customHeight="1" x14ac:dyDescent="0.3">
      <c r="A2" s="15"/>
      <c r="B2" s="15"/>
      <c r="C2" s="103" t="s">
        <v>58</v>
      </c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s="3" customFormat="1" ht="13.5" customHeight="1" x14ac:dyDescent="0.3">
      <c r="A3" s="74" t="s">
        <v>51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13"/>
      <c r="M3" s="13"/>
      <c r="N3" s="13"/>
      <c r="O3" s="75">
        <v>45292</v>
      </c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</row>
    <row r="4" spans="1:34" s="3" customFormat="1" ht="13.5" customHeight="1" x14ac:dyDescent="0.3">
      <c r="A4" s="2"/>
      <c r="B4" s="4"/>
      <c r="C4" s="12" t="s">
        <v>53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s="19" customFormat="1" ht="21.6" customHeight="1" x14ac:dyDescent="0.25">
      <c r="A5" s="85" t="s">
        <v>1</v>
      </c>
      <c r="B5" s="85" t="s">
        <v>12</v>
      </c>
      <c r="C5" s="88" t="s">
        <v>2</v>
      </c>
      <c r="D5" s="91" t="s">
        <v>3</v>
      </c>
      <c r="E5" s="94" t="s">
        <v>4</v>
      </c>
      <c r="F5" s="97" t="s">
        <v>17</v>
      </c>
      <c r="G5" s="100" t="s">
        <v>13</v>
      </c>
      <c r="H5" s="114" t="s">
        <v>20</v>
      </c>
      <c r="I5" s="115"/>
      <c r="J5" s="115"/>
      <c r="K5" s="115"/>
      <c r="L5" s="115"/>
      <c r="M5" s="115"/>
      <c r="N5" s="115"/>
      <c r="O5" s="115"/>
      <c r="P5" s="115"/>
      <c r="Q5" s="115"/>
      <c r="R5" s="116"/>
      <c r="S5" s="16"/>
      <c r="T5" s="117" t="s">
        <v>21</v>
      </c>
      <c r="U5" s="118"/>
      <c r="V5" s="118"/>
      <c r="W5" s="118"/>
      <c r="X5" s="118"/>
      <c r="Y5" s="118"/>
      <c r="Z5" s="118"/>
      <c r="AA5" s="119"/>
      <c r="AB5" s="17"/>
      <c r="AC5" s="120" t="s">
        <v>19</v>
      </c>
      <c r="AD5" s="18"/>
      <c r="AE5" s="123" t="s">
        <v>8</v>
      </c>
      <c r="AF5" s="124"/>
      <c r="AG5" s="124"/>
      <c r="AH5" s="125"/>
    </row>
    <row r="6" spans="1:34" s="19" customFormat="1" ht="13.5" customHeight="1" x14ac:dyDescent="0.25">
      <c r="A6" s="86"/>
      <c r="B6" s="86"/>
      <c r="C6" s="89"/>
      <c r="D6" s="92"/>
      <c r="E6" s="95"/>
      <c r="F6" s="98"/>
      <c r="G6" s="101"/>
      <c r="H6" s="126" t="s">
        <v>5</v>
      </c>
      <c r="I6" s="127"/>
      <c r="J6" s="128"/>
      <c r="K6" s="135" t="s">
        <v>6</v>
      </c>
      <c r="L6" s="20"/>
      <c r="M6" s="21"/>
      <c r="N6" s="21"/>
      <c r="O6" s="88" t="s">
        <v>14</v>
      </c>
      <c r="P6" s="22"/>
      <c r="Q6" s="97" t="s">
        <v>18</v>
      </c>
      <c r="R6" s="79" t="s">
        <v>15</v>
      </c>
      <c r="S6" s="23"/>
      <c r="T6" s="82" t="s">
        <v>7</v>
      </c>
      <c r="U6" s="105" t="s">
        <v>6</v>
      </c>
      <c r="V6" s="23"/>
      <c r="W6" s="23"/>
      <c r="X6" s="88" t="s">
        <v>14</v>
      </c>
      <c r="Y6" s="22"/>
      <c r="Z6" s="97" t="s">
        <v>18</v>
      </c>
      <c r="AA6" s="79" t="s">
        <v>15</v>
      </c>
      <c r="AB6" s="24"/>
      <c r="AC6" s="121"/>
      <c r="AD6" s="25"/>
      <c r="AE6" s="108" t="s">
        <v>10</v>
      </c>
      <c r="AF6" s="111" t="s">
        <v>6</v>
      </c>
      <c r="AG6" s="76" t="s">
        <v>9</v>
      </c>
      <c r="AH6" s="76" t="s">
        <v>16</v>
      </c>
    </row>
    <row r="7" spans="1:34" s="19" customFormat="1" ht="37.5" customHeight="1" x14ac:dyDescent="0.25">
      <c r="A7" s="86"/>
      <c r="B7" s="86"/>
      <c r="C7" s="89"/>
      <c r="D7" s="92"/>
      <c r="E7" s="95"/>
      <c r="F7" s="98"/>
      <c r="G7" s="101"/>
      <c r="H7" s="129"/>
      <c r="I7" s="130"/>
      <c r="J7" s="131"/>
      <c r="K7" s="136"/>
      <c r="L7" s="26"/>
      <c r="M7" s="27"/>
      <c r="N7" s="28"/>
      <c r="O7" s="89"/>
      <c r="P7" s="29"/>
      <c r="Q7" s="98"/>
      <c r="R7" s="80"/>
      <c r="S7" s="30"/>
      <c r="T7" s="83"/>
      <c r="U7" s="106"/>
      <c r="V7" s="31"/>
      <c r="W7" s="31"/>
      <c r="X7" s="89"/>
      <c r="Y7" s="32"/>
      <c r="Z7" s="98"/>
      <c r="AA7" s="80"/>
      <c r="AB7" s="30"/>
      <c r="AC7" s="121"/>
      <c r="AD7" s="25"/>
      <c r="AE7" s="109"/>
      <c r="AF7" s="112"/>
      <c r="AG7" s="77"/>
      <c r="AH7" s="77"/>
    </row>
    <row r="8" spans="1:34" s="19" customFormat="1" ht="18.75" customHeight="1" x14ac:dyDescent="0.25">
      <c r="A8" s="87"/>
      <c r="B8" s="87"/>
      <c r="C8" s="90"/>
      <c r="D8" s="93"/>
      <c r="E8" s="96"/>
      <c r="F8" s="99"/>
      <c r="G8" s="102"/>
      <c r="H8" s="132"/>
      <c r="I8" s="133"/>
      <c r="J8" s="134"/>
      <c r="K8" s="137"/>
      <c r="L8" s="33"/>
      <c r="M8" s="34"/>
      <c r="N8" s="35"/>
      <c r="O8" s="90"/>
      <c r="P8" s="36"/>
      <c r="Q8" s="99"/>
      <c r="R8" s="81"/>
      <c r="S8" s="34"/>
      <c r="T8" s="84"/>
      <c r="U8" s="107"/>
      <c r="V8" s="37"/>
      <c r="W8" s="37"/>
      <c r="X8" s="90"/>
      <c r="Y8" s="38"/>
      <c r="Z8" s="99"/>
      <c r="AA8" s="81"/>
      <c r="AB8" s="34"/>
      <c r="AC8" s="122"/>
      <c r="AD8" s="39"/>
      <c r="AE8" s="110"/>
      <c r="AF8" s="113"/>
      <c r="AG8" s="78"/>
      <c r="AH8" s="78"/>
    </row>
    <row r="9" spans="1:34" s="58" customFormat="1" ht="13.5" customHeight="1" x14ac:dyDescent="0.3">
      <c r="A9" s="50">
        <v>1</v>
      </c>
      <c r="B9" s="51" t="s">
        <v>22</v>
      </c>
      <c r="C9" s="52">
        <v>0</v>
      </c>
      <c r="D9" s="52">
        <v>0</v>
      </c>
      <c r="E9" s="53">
        <f t="shared" ref="E9:E33" si="0">IF(C9&lt;&gt;0,D9/C9*100,0)</f>
        <v>0</v>
      </c>
      <c r="F9" s="54">
        <v>0</v>
      </c>
      <c r="G9" s="54">
        <f t="shared" ref="G9:G33" si="1">D9-F9</f>
        <v>0</v>
      </c>
      <c r="H9" s="55" t="s">
        <v>11</v>
      </c>
      <c r="I9" s="55">
        <v>182489100</v>
      </c>
      <c r="J9" s="52">
        <v>0</v>
      </c>
      <c r="K9" s="52">
        <v>0</v>
      </c>
      <c r="L9" s="55">
        <v>1000</v>
      </c>
      <c r="M9" s="55">
        <v>182489100</v>
      </c>
      <c r="N9" s="55">
        <v>0</v>
      </c>
      <c r="O9" s="52">
        <f t="shared" ref="O9:O33" si="2">J9-K9</f>
        <v>0</v>
      </c>
      <c r="P9" s="55">
        <v>457715175.52999997</v>
      </c>
      <c r="Q9" s="52">
        <v>0</v>
      </c>
      <c r="R9" s="52">
        <f t="shared" ref="R9:R33" si="3">K9-Q9</f>
        <v>0</v>
      </c>
      <c r="S9" s="56">
        <v>729956400</v>
      </c>
      <c r="T9" s="52">
        <v>0</v>
      </c>
      <c r="U9" s="52">
        <v>0</v>
      </c>
      <c r="V9" s="55">
        <v>729956400</v>
      </c>
      <c r="W9" s="55">
        <v>0</v>
      </c>
      <c r="X9" s="52">
        <f t="shared" ref="X9:X33" si="4">T9-U9</f>
        <v>0</v>
      </c>
      <c r="Y9" s="55">
        <v>650568693.86000001</v>
      </c>
      <c r="Z9" s="52">
        <v>0</v>
      </c>
      <c r="AA9" s="52">
        <f t="shared" ref="AA9:AA33" si="5">U9-Z9</f>
        <v>0</v>
      </c>
      <c r="AB9" s="55">
        <v>0</v>
      </c>
      <c r="AC9" s="52">
        <f t="shared" ref="AC9:AC33" si="6">AB9/L9</f>
        <v>0</v>
      </c>
      <c r="AD9" s="55">
        <v>912445500</v>
      </c>
      <c r="AE9" s="52">
        <v>0</v>
      </c>
      <c r="AF9" s="52">
        <f t="shared" ref="AF9:AF33" si="7">K9+U9</f>
        <v>0</v>
      </c>
      <c r="AG9" s="57">
        <f t="shared" ref="AG9:AG33" si="8">IF(AE9&lt;&gt;0,AF9/AE9*100,0)</f>
        <v>0</v>
      </c>
      <c r="AH9" s="52">
        <f t="shared" ref="AH9:AH33" si="9">AE9-AF9</f>
        <v>0</v>
      </c>
    </row>
    <row r="10" spans="1:34" s="58" customFormat="1" ht="13.5" customHeight="1" x14ac:dyDescent="0.3">
      <c r="A10" s="50">
        <v>2</v>
      </c>
      <c r="B10" s="51" t="s">
        <v>23</v>
      </c>
      <c r="C10" s="52">
        <v>0</v>
      </c>
      <c r="D10" s="52">
        <v>0</v>
      </c>
      <c r="E10" s="53">
        <f t="shared" si="0"/>
        <v>0</v>
      </c>
      <c r="F10" s="54">
        <v>0</v>
      </c>
      <c r="G10" s="54">
        <f t="shared" si="1"/>
        <v>0</v>
      </c>
      <c r="H10" s="55" t="s">
        <v>11</v>
      </c>
      <c r="I10" s="55">
        <v>223862270</v>
      </c>
      <c r="J10" s="52">
        <v>0</v>
      </c>
      <c r="K10" s="52">
        <v>0</v>
      </c>
      <c r="L10" s="55">
        <v>1000</v>
      </c>
      <c r="M10" s="55">
        <v>223862270</v>
      </c>
      <c r="N10" s="55">
        <v>0</v>
      </c>
      <c r="O10" s="52">
        <f t="shared" si="2"/>
        <v>0</v>
      </c>
      <c r="P10" s="55">
        <v>280039692.22000003</v>
      </c>
      <c r="Q10" s="52">
        <v>0</v>
      </c>
      <c r="R10" s="52">
        <f t="shared" si="3"/>
        <v>0</v>
      </c>
      <c r="S10" s="56">
        <v>309924230</v>
      </c>
      <c r="T10" s="52">
        <v>0</v>
      </c>
      <c r="U10" s="52">
        <v>0</v>
      </c>
      <c r="V10" s="55">
        <v>310586630</v>
      </c>
      <c r="W10" s="55">
        <v>662400</v>
      </c>
      <c r="X10" s="52">
        <f t="shared" si="4"/>
        <v>0</v>
      </c>
      <c r="Y10" s="55">
        <v>379111268.37</v>
      </c>
      <c r="Z10" s="52">
        <v>0</v>
      </c>
      <c r="AA10" s="52">
        <f t="shared" si="5"/>
        <v>0</v>
      </c>
      <c r="AB10" s="55">
        <v>0</v>
      </c>
      <c r="AC10" s="52">
        <f t="shared" si="6"/>
        <v>0</v>
      </c>
      <c r="AD10" s="55">
        <v>533786500</v>
      </c>
      <c r="AE10" s="52">
        <v>0</v>
      </c>
      <c r="AF10" s="52">
        <f t="shared" si="7"/>
        <v>0</v>
      </c>
      <c r="AG10" s="57">
        <f t="shared" si="8"/>
        <v>0</v>
      </c>
      <c r="AH10" s="52">
        <f t="shared" si="9"/>
        <v>0</v>
      </c>
    </row>
    <row r="11" spans="1:34" s="59" customFormat="1" ht="13.5" customHeight="1" x14ac:dyDescent="0.3">
      <c r="A11" s="50">
        <v>3</v>
      </c>
      <c r="B11" s="51" t="s">
        <v>24</v>
      </c>
      <c r="C11" s="52">
        <v>0</v>
      </c>
      <c r="D11" s="52">
        <v>0</v>
      </c>
      <c r="E11" s="53">
        <f t="shared" si="0"/>
        <v>0</v>
      </c>
      <c r="F11" s="54">
        <v>0</v>
      </c>
      <c r="G11" s="54">
        <f t="shared" si="1"/>
        <v>0</v>
      </c>
      <c r="H11" s="55" t="s">
        <v>11</v>
      </c>
      <c r="I11" s="55">
        <v>154545300</v>
      </c>
      <c r="J11" s="52">
        <v>0</v>
      </c>
      <c r="K11" s="52">
        <v>0</v>
      </c>
      <c r="L11" s="55">
        <v>1000</v>
      </c>
      <c r="M11" s="55">
        <v>154545300</v>
      </c>
      <c r="N11" s="55">
        <v>0</v>
      </c>
      <c r="O11" s="52">
        <f t="shared" si="2"/>
        <v>0</v>
      </c>
      <c r="P11" s="55">
        <v>206429836.02000001</v>
      </c>
      <c r="Q11" s="52">
        <v>0</v>
      </c>
      <c r="R11" s="52">
        <f t="shared" si="3"/>
        <v>0</v>
      </c>
      <c r="S11" s="56">
        <v>618181000</v>
      </c>
      <c r="T11" s="52">
        <v>0</v>
      </c>
      <c r="U11" s="52">
        <v>0</v>
      </c>
      <c r="V11" s="55">
        <v>618181000</v>
      </c>
      <c r="W11" s="55">
        <v>0</v>
      </c>
      <c r="X11" s="52">
        <f t="shared" si="4"/>
        <v>0</v>
      </c>
      <c r="Y11" s="55">
        <v>779429040.07000005</v>
      </c>
      <c r="Z11" s="52">
        <v>0</v>
      </c>
      <c r="AA11" s="52">
        <f t="shared" si="5"/>
        <v>0</v>
      </c>
      <c r="AB11" s="55">
        <v>0</v>
      </c>
      <c r="AC11" s="52">
        <f t="shared" si="6"/>
        <v>0</v>
      </c>
      <c r="AD11" s="55">
        <v>772726300</v>
      </c>
      <c r="AE11" s="52">
        <v>0</v>
      </c>
      <c r="AF11" s="52">
        <f t="shared" si="7"/>
        <v>0</v>
      </c>
      <c r="AG11" s="57">
        <f t="shared" si="8"/>
        <v>0</v>
      </c>
      <c r="AH11" s="52">
        <f t="shared" si="9"/>
        <v>0</v>
      </c>
    </row>
    <row r="12" spans="1:34" s="60" customFormat="1" ht="13.5" customHeight="1" x14ac:dyDescent="0.35">
      <c r="A12" s="50">
        <v>4</v>
      </c>
      <c r="B12" s="51" t="s">
        <v>25</v>
      </c>
      <c r="C12" s="52">
        <v>0</v>
      </c>
      <c r="D12" s="52">
        <v>0</v>
      </c>
      <c r="E12" s="53">
        <f t="shared" si="0"/>
        <v>0</v>
      </c>
      <c r="F12" s="54">
        <v>0</v>
      </c>
      <c r="G12" s="54">
        <f t="shared" si="1"/>
        <v>0</v>
      </c>
      <c r="H12" s="55" t="s">
        <v>11</v>
      </c>
      <c r="I12" s="55">
        <v>150614300</v>
      </c>
      <c r="J12" s="52">
        <v>0</v>
      </c>
      <c r="K12" s="52">
        <v>0</v>
      </c>
      <c r="L12" s="55">
        <v>1000</v>
      </c>
      <c r="M12" s="55">
        <v>150614300</v>
      </c>
      <c r="N12" s="55">
        <v>0</v>
      </c>
      <c r="O12" s="52">
        <f t="shared" si="2"/>
        <v>0</v>
      </c>
      <c r="P12" s="55">
        <v>370328495.95999998</v>
      </c>
      <c r="Q12" s="52">
        <v>0</v>
      </c>
      <c r="R12" s="52">
        <f t="shared" si="3"/>
        <v>0</v>
      </c>
      <c r="S12" s="56">
        <v>602457100</v>
      </c>
      <c r="T12" s="52">
        <v>0</v>
      </c>
      <c r="U12" s="52">
        <v>0</v>
      </c>
      <c r="V12" s="55">
        <v>602457100</v>
      </c>
      <c r="W12" s="55">
        <v>0</v>
      </c>
      <c r="X12" s="52">
        <f t="shared" si="4"/>
        <v>0</v>
      </c>
      <c r="Y12" s="55">
        <v>514842619.50999999</v>
      </c>
      <c r="Z12" s="52">
        <v>0</v>
      </c>
      <c r="AA12" s="52">
        <f t="shared" si="5"/>
        <v>0</v>
      </c>
      <c r="AB12" s="55">
        <v>0</v>
      </c>
      <c r="AC12" s="52">
        <f t="shared" si="6"/>
        <v>0</v>
      </c>
      <c r="AD12" s="55">
        <v>753071400</v>
      </c>
      <c r="AE12" s="52">
        <v>0</v>
      </c>
      <c r="AF12" s="52">
        <f t="shared" si="7"/>
        <v>0</v>
      </c>
      <c r="AG12" s="57">
        <f t="shared" si="8"/>
        <v>0</v>
      </c>
      <c r="AH12" s="52">
        <f t="shared" si="9"/>
        <v>0</v>
      </c>
    </row>
    <row r="13" spans="1:34" s="60" customFormat="1" ht="13.5" customHeight="1" x14ac:dyDescent="0.35">
      <c r="A13" s="50">
        <v>5</v>
      </c>
      <c r="B13" s="51" t="s">
        <v>26</v>
      </c>
      <c r="C13" s="52">
        <v>0</v>
      </c>
      <c r="D13" s="52">
        <v>0</v>
      </c>
      <c r="E13" s="53">
        <f t="shared" si="0"/>
        <v>0</v>
      </c>
      <c r="F13" s="54">
        <v>0</v>
      </c>
      <c r="G13" s="54">
        <f t="shared" si="1"/>
        <v>0</v>
      </c>
      <c r="H13" s="55" t="s">
        <v>11</v>
      </c>
      <c r="I13" s="55">
        <v>168437100</v>
      </c>
      <c r="J13" s="52">
        <v>0</v>
      </c>
      <c r="K13" s="52">
        <v>0</v>
      </c>
      <c r="L13" s="55">
        <v>1000</v>
      </c>
      <c r="M13" s="55">
        <v>168437100</v>
      </c>
      <c r="N13" s="55">
        <v>0</v>
      </c>
      <c r="O13" s="52">
        <f t="shared" si="2"/>
        <v>0</v>
      </c>
      <c r="P13" s="55">
        <v>308302725.54000002</v>
      </c>
      <c r="Q13" s="52">
        <v>0</v>
      </c>
      <c r="R13" s="52">
        <f t="shared" si="3"/>
        <v>0</v>
      </c>
      <c r="S13" s="56">
        <v>673748400</v>
      </c>
      <c r="T13" s="52">
        <v>0</v>
      </c>
      <c r="U13" s="52">
        <v>0</v>
      </c>
      <c r="V13" s="55">
        <v>673748400</v>
      </c>
      <c r="W13" s="55">
        <v>0</v>
      </c>
      <c r="X13" s="52">
        <f t="shared" si="4"/>
        <v>0</v>
      </c>
      <c r="Y13" s="55">
        <v>484140498.93000001</v>
      </c>
      <c r="Z13" s="52">
        <v>0</v>
      </c>
      <c r="AA13" s="52">
        <f t="shared" si="5"/>
        <v>0</v>
      </c>
      <c r="AB13" s="55">
        <v>0</v>
      </c>
      <c r="AC13" s="52">
        <f t="shared" si="6"/>
        <v>0</v>
      </c>
      <c r="AD13" s="55">
        <v>842185500</v>
      </c>
      <c r="AE13" s="52">
        <v>0</v>
      </c>
      <c r="AF13" s="52">
        <f t="shared" si="7"/>
        <v>0</v>
      </c>
      <c r="AG13" s="57">
        <f t="shared" si="8"/>
        <v>0</v>
      </c>
      <c r="AH13" s="52">
        <f t="shared" si="9"/>
        <v>0</v>
      </c>
    </row>
    <row r="14" spans="1:34" s="60" customFormat="1" ht="13.5" customHeight="1" x14ac:dyDescent="0.35">
      <c r="A14" s="50">
        <v>6</v>
      </c>
      <c r="B14" s="51" t="s">
        <v>27</v>
      </c>
      <c r="C14" s="52">
        <v>0</v>
      </c>
      <c r="D14" s="52">
        <v>0</v>
      </c>
      <c r="E14" s="53">
        <f t="shared" si="0"/>
        <v>0</v>
      </c>
      <c r="F14" s="54">
        <v>0</v>
      </c>
      <c r="G14" s="54">
        <f t="shared" si="1"/>
        <v>0</v>
      </c>
      <c r="H14" s="55" t="s">
        <v>11</v>
      </c>
      <c r="I14" s="55">
        <v>144281000</v>
      </c>
      <c r="J14" s="52">
        <v>0</v>
      </c>
      <c r="K14" s="52">
        <v>0</v>
      </c>
      <c r="L14" s="55">
        <v>1000</v>
      </c>
      <c r="M14" s="55">
        <v>144281000</v>
      </c>
      <c r="N14" s="55">
        <v>0</v>
      </c>
      <c r="O14" s="52">
        <f t="shared" si="2"/>
        <v>0</v>
      </c>
      <c r="P14" s="55">
        <v>174919304.65000001</v>
      </c>
      <c r="Q14" s="52">
        <v>0</v>
      </c>
      <c r="R14" s="52">
        <f t="shared" si="3"/>
        <v>0</v>
      </c>
      <c r="S14" s="56">
        <v>144281100</v>
      </c>
      <c r="T14" s="52">
        <v>0</v>
      </c>
      <c r="U14" s="52">
        <v>0</v>
      </c>
      <c r="V14" s="55">
        <v>144281100</v>
      </c>
      <c r="W14" s="55">
        <v>0</v>
      </c>
      <c r="X14" s="52">
        <f t="shared" si="4"/>
        <v>0</v>
      </c>
      <c r="Y14" s="55">
        <v>141690414.68000001</v>
      </c>
      <c r="Z14" s="52">
        <v>0</v>
      </c>
      <c r="AA14" s="52">
        <f t="shared" si="5"/>
        <v>0</v>
      </c>
      <c r="AB14" s="55">
        <v>0</v>
      </c>
      <c r="AC14" s="52">
        <f t="shared" si="6"/>
        <v>0</v>
      </c>
      <c r="AD14" s="55">
        <v>288562100</v>
      </c>
      <c r="AE14" s="52">
        <v>0</v>
      </c>
      <c r="AF14" s="52">
        <f t="shared" si="7"/>
        <v>0</v>
      </c>
      <c r="AG14" s="57">
        <f t="shared" si="8"/>
        <v>0</v>
      </c>
      <c r="AH14" s="52">
        <f t="shared" si="9"/>
        <v>0</v>
      </c>
    </row>
    <row r="15" spans="1:34" s="60" customFormat="1" ht="13.5" customHeight="1" x14ac:dyDescent="0.35">
      <c r="A15" s="50">
        <v>7</v>
      </c>
      <c r="B15" s="51" t="s">
        <v>28</v>
      </c>
      <c r="C15" s="52">
        <v>0</v>
      </c>
      <c r="D15" s="52">
        <v>0</v>
      </c>
      <c r="E15" s="53">
        <f t="shared" si="0"/>
        <v>0</v>
      </c>
      <c r="F15" s="54">
        <v>0</v>
      </c>
      <c r="G15" s="54">
        <f t="shared" si="1"/>
        <v>0</v>
      </c>
      <c r="H15" s="55" t="s">
        <v>11</v>
      </c>
      <c r="I15" s="55">
        <v>501886350</v>
      </c>
      <c r="J15" s="52">
        <v>0</v>
      </c>
      <c r="K15" s="52">
        <v>0</v>
      </c>
      <c r="L15" s="55">
        <v>1000</v>
      </c>
      <c r="M15" s="55">
        <v>501886350</v>
      </c>
      <c r="N15" s="55">
        <v>0</v>
      </c>
      <c r="O15" s="52">
        <f t="shared" si="2"/>
        <v>0</v>
      </c>
      <c r="P15" s="55">
        <v>612598168.60000002</v>
      </c>
      <c r="Q15" s="52">
        <v>0</v>
      </c>
      <c r="R15" s="52">
        <f t="shared" si="3"/>
        <v>0</v>
      </c>
      <c r="S15" s="56">
        <v>148154950</v>
      </c>
      <c r="T15" s="52">
        <v>0</v>
      </c>
      <c r="U15" s="52">
        <v>0</v>
      </c>
      <c r="V15" s="55">
        <v>153015850</v>
      </c>
      <c r="W15" s="55">
        <v>4860900</v>
      </c>
      <c r="X15" s="52">
        <f t="shared" si="4"/>
        <v>0</v>
      </c>
      <c r="Y15" s="55">
        <v>3436806.39</v>
      </c>
      <c r="Z15" s="52">
        <v>0</v>
      </c>
      <c r="AA15" s="52">
        <f t="shared" si="5"/>
        <v>0</v>
      </c>
      <c r="AB15" s="55">
        <v>0</v>
      </c>
      <c r="AC15" s="52">
        <f t="shared" si="6"/>
        <v>0</v>
      </c>
      <c r="AD15" s="55">
        <v>650041300</v>
      </c>
      <c r="AE15" s="52">
        <v>0</v>
      </c>
      <c r="AF15" s="52">
        <f t="shared" si="7"/>
        <v>0</v>
      </c>
      <c r="AG15" s="57">
        <f t="shared" si="8"/>
        <v>0</v>
      </c>
      <c r="AH15" s="52">
        <f t="shared" si="9"/>
        <v>0</v>
      </c>
    </row>
    <row r="16" spans="1:34" s="60" customFormat="1" ht="13.5" customHeight="1" x14ac:dyDescent="0.35">
      <c r="A16" s="50">
        <v>8</v>
      </c>
      <c r="B16" s="51" t="s">
        <v>29</v>
      </c>
      <c r="C16" s="52">
        <v>0</v>
      </c>
      <c r="D16" s="52">
        <v>0</v>
      </c>
      <c r="E16" s="53">
        <f t="shared" si="0"/>
        <v>0</v>
      </c>
      <c r="F16" s="54">
        <v>0</v>
      </c>
      <c r="G16" s="54">
        <f t="shared" si="1"/>
        <v>0</v>
      </c>
      <c r="H16" s="55" t="s">
        <v>11</v>
      </c>
      <c r="I16" s="55">
        <v>333494500</v>
      </c>
      <c r="J16" s="52">
        <v>0</v>
      </c>
      <c r="K16" s="52">
        <v>0</v>
      </c>
      <c r="L16" s="55">
        <v>1000</v>
      </c>
      <c r="M16" s="55">
        <v>333494500</v>
      </c>
      <c r="N16" s="55">
        <v>0</v>
      </c>
      <c r="O16" s="52">
        <f t="shared" si="2"/>
        <v>0</v>
      </c>
      <c r="P16" s="55">
        <v>388559686.24000001</v>
      </c>
      <c r="Q16" s="52">
        <v>0</v>
      </c>
      <c r="R16" s="52">
        <f t="shared" si="3"/>
        <v>0</v>
      </c>
      <c r="S16" s="56">
        <v>25000000</v>
      </c>
      <c r="T16" s="52">
        <v>0</v>
      </c>
      <c r="U16" s="52">
        <v>0</v>
      </c>
      <c r="V16" s="55">
        <v>25000000</v>
      </c>
      <c r="W16" s="55">
        <v>0</v>
      </c>
      <c r="X16" s="52">
        <f t="shared" si="4"/>
        <v>0</v>
      </c>
      <c r="Y16" s="55">
        <v>9698271.0199999996</v>
      </c>
      <c r="Z16" s="52">
        <v>0</v>
      </c>
      <c r="AA16" s="52">
        <f t="shared" si="5"/>
        <v>0</v>
      </c>
      <c r="AB16" s="55">
        <v>0</v>
      </c>
      <c r="AC16" s="52">
        <f t="shared" si="6"/>
        <v>0</v>
      </c>
      <c r="AD16" s="55">
        <v>358494500</v>
      </c>
      <c r="AE16" s="52">
        <v>0</v>
      </c>
      <c r="AF16" s="52">
        <f t="shared" si="7"/>
        <v>0</v>
      </c>
      <c r="AG16" s="57">
        <f t="shared" si="8"/>
        <v>0</v>
      </c>
      <c r="AH16" s="52">
        <f t="shared" si="9"/>
        <v>0</v>
      </c>
    </row>
    <row r="17" spans="1:34" s="60" customFormat="1" ht="13.5" customHeight="1" x14ac:dyDescent="0.35">
      <c r="A17" s="50">
        <v>9</v>
      </c>
      <c r="B17" s="51" t="s">
        <v>30</v>
      </c>
      <c r="C17" s="52">
        <v>0</v>
      </c>
      <c r="D17" s="52">
        <v>0</v>
      </c>
      <c r="E17" s="53">
        <f t="shared" si="0"/>
        <v>0</v>
      </c>
      <c r="F17" s="54">
        <v>0</v>
      </c>
      <c r="G17" s="54">
        <f t="shared" si="1"/>
        <v>0</v>
      </c>
      <c r="H17" s="55" t="s">
        <v>11</v>
      </c>
      <c r="I17" s="55">
        <v>195640560</v>
      </c>
      <c r="J17" s="52">
        <v>0</v>
      </c>
      <c r="K17" s="52">
        <v>0</v>
      </c>
      <c r="L17" s="55">
        <v>1000</v>
      </c>
      <c r="M17" s="55">
        <v>195640560</v>
      </c>
      <c r="N17" s="55">
        <v>0</v>
      </c>
      <c r="O17" s="52">
        <f t="shared" si="2"/>
        <v>0</v>
      </c>
      <c r="P17" s="55">
        <v>352174470.20999998</v>
      </c>
      <c r="Q17" s="52">
        <v>0</v>
      </c>
      <c r="R17" s="52">
        <f t="shared" si="3"/>
        <v>0</v>
      </c>
      <c r="S17" s="56">
        <v>578408140</v>
      </c>
      <c r="T17" s="52">
        <v>0</v>
      </c>
      <c r="U17" s="52">
        <v>0</v>
      </c>
      <c r="V17" s="55">
        <v>619239000</v>
      </c>
      <c r="W17" s="55">
        <v>40830860</v>
      </c>
      <c r="X17" s="52">
        <f t="shared" si="4"/>
        <v>0</v>
      </c>
      <c r="Y17" s="55">
        <v>619250918.63999999</v>
      </c>
      <c r="Z17" s="52">
        <v>0</v>
      </c>
      <c r="AA17" s="52">
        <f t="shared" si="5"/>
        <v>0</v>
      </c>
      <c r="AB17" s="55">
        <v>0</v>
      </c>
      <c r="AC17" s="52">
        <f t="shared" si="6"/>
        <v>0</v>
      </c>
      <c r="AD17" s="55">
        <v>774048700</v>
      </c>
      <c r="AE17" s="52">
        <v>0</v>
      </c>
      <c r="AF17" s="52">
        <f t="shared" si="7"/>
        <v>0</v>
      </c>
      <c r="AG17" s="57">
        <f t="shared" si="8"/>
        <v>0</v>
      </c>
      <c r="AH17" s="52">
        <f t="shared" si="9"/>
        <v>0</v>
      </c>
    </row>
    <row r="18" spans="1:34" s="60" customFormat="1" ht="13.5" customHeight="1" x14ac:dyDescent="0.35">
      <c r="A18" s="50">
        <v>10</v>
      </c>
      <c r="B18" s="51" t="s">
        <v>31</v>
      </c>
      <c r="C18" s="52">
        <v>0</v>
      </c>
      <c r="D18" s="52">
        <v>0</v>
      </c>
      <c r="E18" s="53">
        <f t="shared" si="0"/>
        <v>0</v>
      </c>
      <c r="F18" s="54">
        <v>0</v>
      </c>
      <c r="G18" s="54">
        <f t="shared" si="1"/>
        <v>0</v>
      </c>
      <c r="H18" s="55" t="s">
        <v>11</v>
      </c>
      <c r="I18" s="55">
        <v>207649200</v>
      </c>
      <c r="J18" s="52">
        <v>0</v>
      </c>
      <c r="K18" s="52">
        <v>0</v>
      </c>
      <c r="L18" s="55">
        <v>1000</v>
      </c>
      <c r="M18" s="55">
        <v>207649200</v>
      </c>
      <c r="N18" s="55">
        <v>0</v>
      </c>
      <c r="O18" s="52">
        <f t="shared" si="2"/>
        <v>0</v>
      </c>
      <c r="P18" s="55">
        <v>291492706.00999999</v>
      </c>
      <c r="Q18" s="52">
        <v>0</v>
      </c>
      <c r="R18" s="52">
        <f t="shared" si="3"/>
        <v>0</v>
      </c>
      <c r="S18" s="56">
        <v>310935200</v>
      </c>
      <c r="T18" s="52">
        <v>0</v>
      </c>
      <c r="U18" s="52">
        <v>0</v>
      </c>
      <c r="V18" s="55">
        <v>310935200</v>
      </c>
      <c r="W18" s="55">
        <v>0</v>
      </c>
      <c r="X18" s="52">
        <f t="shared" si="4"/>
        <v>0</v>
      </c>
      <c r="Y18" s="55">
        <v>348876411.94999999</v>
      </c>
      <c r="Z18" s="52">
        <v>0</v>
      </c>
      <c r="AA18" s="52">
        <f t="shared" si="5"/>
        <v>0</v>
      </c>
      <c r="AB18" s="55">
        <v>0</v>
      </c>
      <c r="AC18" s="52">
        <f t="shared" si="6"/>
        <v>0</v>
      </c>
      <c r="AD18" s="55">
        <v>518584400</v>
      </c>
      <c r="AE18" s="52">
        <v>0</v>
      </c>
      <c r="AF18" s="52">
        <f t="shared" si="7"/>
        <v>0</v>
      </c>
      <c r="AG18" s="57">
        <f t="shared" si="8"/>
        <v>0</v>
      </c>
      <c r="AH18" s="52">
        <f t="shared" si="9"/>
        <v>0</v>
      </c>
    </row>
    <row r="19" spans="1:34" s="60" customFormat="1" ht="13.5" customHeight="1" x14ac:dyDescent="0.35">
      <c r="A19" s="50">
        <v>11</v>
      </c>
      <c r="B19" s="51" t="s">
        <v>32</v>
      </c>
      <c r="C19" s="52">
        <v>0</v>
      </c>
      <c r="D19" s="52">
        <v>0</v>
      </c>
      <c r="E19" s="53">
        <f t="shared" si="0"/>
        <v>0</v>
      </c>
      <c r="F19" s="54">
        <v>0</v>
      </c>
      <c r="G19" s="54">
        <f t="shared" si="1"/>
        <v>0</v>
      </c>
      <c r="H19" s="55" t="s">
        <v>11</v>
      </c>
      <c r="I19" s="55">
        <v>95799100</v>
      </c>
      <c r="J19" s="52">
        <v>0</v>
      </c>
      <c r="K19" s="52">
        <v>0</v>
      </c>
      <c r="L19" s="55">
        <v>1000</v>
      </c>
      <c r="M19" s="55">
        <v>95799100</v>
      </c>
      <c r="N19" s="55">
        <v>0</v>
      </c>
      <c r="O19" s="52">
        <f t="shared" si="2"/>
        <v>0</v>
      </c>
      <c r="P19" s="55">
        <v>0</v>
      </c>
      <c r="Q19" s="52">
        <v>0</v>
      </c>
      <c r="R19" s="52">
        <f t="shared" si="3"/>
        <v>0</v>
      </c>
      <c r="S19" s="56">
        <v>383196500</v>
      </c>
      <c r="T19" s="52">
        <v>0</v>
      </c>
      <c r="U19" s="52">
        <v>0</v>
      </c>
      <c r="V19" s="55">
        <v>383196500</v>
      </c>
      <c r="W19" s="55">
        <v>0</v>
      </c>
      <c r="X19" s="52">
        <f t="shared" si="4"/>
        <v>0</v>
      </c>
      <c r="Y19" s="55">
        <v>0</v>
      </c>
      <c r="Z19" s="52">
        <v>0</v>
      </c>
      <c r="AA19" s="52">
        <f t="shared" si="5"/>
        <v>0</v>
      </c>
      <c r="AB19" s="55">
        <v>0</v>
      </c>
      <c r="AC19" s="52">
        <f t="shared" si="6"/>
        <v>0</v>
      </c>
      <c r="AD19" s="55">
        <v>478995600</v>
      </c>
      <c r="AE19" s="52">
        <v>0</v>
      </c>
      <c r="AF19" s="52">
        <f t="shared" si="7"/>
        <v>0</v>
      </c>
      <c r="AG19" s="57">
        <f t="shared" si="8"/>
        <v>0</v>
      </c>
      <c r="AH19" s="52">
        <f t="shared" si="9"/>
        <v>0</v>
      </c>
    </row>
    <row r="20" spans="1:34" s="60" customFormat="1" ht="13.5" customHeight="1" x14ac:dyDescent="0.35">
      <c r="A20" s="50">
        <v>12</v>
      </c>
      <c r="B20" s="51" t="s">
        <v>33</v>
      </c>
      <c r="C20" s="52">
        <v>0</v>
      </c>
      <c r="D20" s="52">
        <v>0</v>
      </c>
      <c r="E20" s="53">
        <f t="shared" si="0"/>
        <v>0</v>
      </c>
      <c r="F20" s="54">
        <v>0</v>
      </c>
      <c r="G20" s="54">
        <f t="shared" si="1"/>
        <v>0</v>
      </c>
      <c r="H20" s="55" t="s">
        <v>11</v>
      </c>
      <c r="I20" s="55">
        <v>435568200</v>
      </c>
      <c r="J20" s="52">
        <v>0</v>
      </c>
      <c r="K20" s="52">
        <v>0</v>
      </c>
      <c r="L20" s="55">
        <v>1000</v>
      </c>
      <c r="M20" s="55">
        <v>435568200</v>
      </c>
      <c r="N20" s="55">
        <v>0</v>
      </c>
      <c r="O20" s="52">
        <f t="shared" si="2"/>
        <v>0</v>
      </c>
      <c r="P20" s="55">
        <v>687677262.25999999</v>
      </c>
      <c r="Q20" s="52">
        <v>0</v>
      </c>
      <c r="R20" s="52">
        <f t="shared" si="3"/>
        <v>0</v>
      </c>
      <c r="S20" s="56">
        <v>356000000</v>
      </c>
      <c r="T20" s="52">
        <v>0</v>
      </c>
      <c r="U20" s="52">
        <v>0</v>
      </c>
      <c r="V20" s="55">
        <v>356000000</v>
      </c>
      <c r="W20" s="55">
        <v>0</v>
      </c>
      <c r="X20" s="52">
        <f t="shared" si="4"/>
        <v>0</v>
      </c>
      <c r="Y20" s="55">
        <v>415401889.00999999</v>
      </c>
      <c r="Z20" s="52">
        <v>0</v>
      </c>
      <c r="AA20" s="52">
        <f t="shared" si="5"/>
        <v>0</v>
      </c>
      <c r="AB20" s="55">
        <v>0</v>
      </c>
      <c r="AC20" s="52">
        <f t="shared" si="6"/>
        <v>0</v>
      </c>
      <c r="AD20" s="55">
        <v>791568200</v>
      </c>
      <c r="AE20" s="52">
        <v>0</v>
      </c>
      <c r="AF20" s="52">
        <f t="shared" si="7"/>
        <v>0</v>
      </c>
      <c r="AG20" s="57">
        <f t="shared" si="8"/>
        <v>0</v>
      </c>
      <c r="AH20" s="52">
        <f t="shared" si="9"/>
        <v>0</v>
      </c>
    </row>
    <row r="21" spans="1:34" s="60" customFormat="1" ht="13.5" customHeight="1" x14ac:dyDescent="0.35">
      <c r="A21" s="50">
        <v>13</v>
      </c>
      <c r="B21" s="51" t="s">
        <v>34</v>
      </c>
      <c r="C21" s="52">
        <v>0</v>
      </c>
      <c r="D21" s="52">
        <v>0</v>
      </c>
      <c r="E21" s="53">
        <f t="shared" si="0"/>
        <v>0</v>
      </c>
      <c r="F21" s="54">
        <v>0</v>
      </c>
      <c r="G21" s="54">
        <f t="shared" si="1"/>
        <v>0</v>
      </c>
      <c r="H21" s="55" t="s">
        <v>11</v>
      </c>
      <c r="I21" s="55">
        <v>291237854</v>
      </c>
      <c r="J21" s="52">
        <v>0</v>
      </c>
      <c r="K21" s="52">
        <v>0</v>
      </c>
      <c r="L21" s="55">
        <v>1000</v>
      </c>
      <c r="M21" s="55">
        <v>291237854</v>
      </c>
      <c r="N21" s="55">
        <v>0</v>
      </c>
      <c r="O21" s="52">
        <f t="shared" si="2"/>
        <v>0</v>
      </c>
      <c r="P21" s="55">
        <v>342250181.31999999</v>
      </c>
      <c r="Q21" s="52">
        <v>0</v>
      </c>
      <c r="R21" s="52">
        <f t="shared" si="3"/>
        <v>0</v>
      </c>
      <c r="S21" s="56">
        <v>110885546</v>
      </c>
      <c r="T21" s="52">
        <v>0</v>
      </c>
      <c r="U21" s="52">
        <v>0</v>
      </c>
      <c r="V21" s="55">
        <v>113892546</v>
      </c>
      <c r="W21" s="55">
        <v>3007000</v>
      </c>
      <c r="X21" s="52">
        <f t="shared" si="4"/>
        <v>0</v>
      </c>
      <c r="Y21" s="55">
        <v>240203707.41999999</v>
      </c>
      <c r="Z21" s="52">
        <v>0</v>
      </c>
      <c r="AA21" s="52">
        <f t="shared" si="5"/>
        <v>0</v>
      </c>
      <c r="AB21" s="55">
        <v>0</v>
      </c>
      <c r="AC21" s="52">
        <f t="shared" si="6"/>
        <v>0</v>
      </c>
      <c r="AD21" s="55">
        <v>402123400</v>
      </c>
      <c r="AE21" s="52">
        <v>0</v>
      </c>
      <c r="AF21" s="52">
        <f t="shared" si="7"/>
        <v>0</v>
      </c>
      <c r="AG21" s="57">
        <f t="shared" si="8"/>
        <v>0</v>
      </c>
      <c r="AH21" s="52">
        <f t="shared" si="9"/>
        <v>0</v>
      </c>
    </row>
    <row r="22" spans="1:34" s="60" customFormat="1" ht="13.5" customHeight="1" x14ac:dyDescent="0.35">
      <c r="A22" s="50">
        <v>14</v>
      </c>
      <c r="B22" s="51" t="s">
        <v>35</v>
      </c>
      <c r="C22" s="52">
        <v>0</v>
      </c>
      <c r="D22" s="52">
        <v>0</v>
      </c>
      <c r="E22" s="53">
        <f t="shared" si="0"/>
        <v>0</v>
      </c>
      <c r="F22" s="54">
        <v>0</v>
      </c>
      <c r="G22" s="54">
        <f t="shared" si="1"/>
        <v>0</v>
      </c>
      <c r="H22" s="55" t="s">
        <v>11</v>
      </c>
      <c r="I22" s="55">
        <v>364761386</v>
      </c>
      <c r="J22" s="52">
        <v>0</v>
      </c>
      <c r="K22" s="52">
        <v>0</v>
      </c>
      <c r="L22" s="55">
        <v>1000</v>
      </c>
      <c r="M22" s="55">
        <v>364761386</v>
      </c>
      <c r="N22" s="55">
        <v>0</v>
      </c>
      <c r="O22" s="52">
        <f t="shared" si="2"/>
        <v>0</v>
      </c>
      <c r="P22" s="55">
        <v>372611119.17000002</v>
      </c>
      <c r="Q22" s="52">
        <v>0</v>
      </c>
      <c r="R22" s="52">
        <f t="shared" si="3"/>
        <v>0</v>
      </c>
      <c r="S22" s="56">
        <v>305747614</v>
      </c>
      <c r="T22" s="52">
        <v>0</v>
      </c>
      <c r="U22" s="52">
        <v>0</v>
      </c>
      <c r="V22" s="55">
        <v>305747614</v>
      </c>
      <c r="W22" s="55">
        <v>0</v>
      </c>
      <c r="X22" s="52">
        <f t="shared" si="4"/>
        <v>0</v>
      </c>
      <c r="Y22" s="55">
        <v>288329610.25</v>
      </c>
      <c r="Z22" s="52">
        <v>0</v>
      </c>
      <c r="AA22" s="52">
        <f t="shared" si="5"/>
        <v>0</v>
      </c>
      <c r="AB22" s="55">
        <v>0</v>
      </c>
      <c r="AC22" s="52">
        <f t="shared" si="6"/>
        <v>0</v>
      </c>
      <c r="AD22" s="55">
        <v>670509000</v>
      </c>
      <c r="AE22" s="52">
        <v>0</v>
      </c>
      <c r="AF22" s="52">
        <f t="shared" si="7"/>
        <v>0</v>
      </c>
      <c r="AG22" s="57">
        <f t="shared" si="8"/>
        <v>0</v>
      </c>
      <c r="AH22" s="52">
        <f t="shared" si="9"/>
        <v>0</v>
      </c>
    </row>
    <row r="23" spans="1:34" s="60" customFormat="1" ht="13.5" customHeight="1" x14ac:dyDescent="0.35">
      <c r="A23" s="50">
        <v>15</v>
      </c>
      <c r="B23" s="51" t="s">
        <v>36</v>
      </c>
      <c r="C23" s="52">
        <v>0</v>
      </c>
      <c r="D23" s="52">
        <v>0</v>
      </c>
      <c r="E23" s="53">
        <f t="shared" si="0"/>
        <v>0</v>
      </c>
      <c r="F23" s="54">
        <v>0</v>
      </c>
      <c r="G23" s="54">
        <f t="shared" si="1"/>
        <v>0</v>
      </c>
      <c r="H23" s="55" t="s">
        <v>11</v>
      </c>
      <c r="I23" s="55">
        <v>353862751</v>
      </c>
      <c r="J23" s="52">
        <v>0</v>
      </c>
      <c r="K23" s="52">
        <v>0</v>
      </c>
      <c r="L23" s="55">
        <v>1000</v>
      </c>
      <c r="M23" s="55">
        <v>353862751</v>
      </c>
      <c r="N23" s="55">
        <v>0</v>
      </c>
      <c r="O23" s="52">
        <f t="shared" si="2"/>
        <v>0</v>
      </c>
      <c r="P23" s="55">
        <v>423220416.13999999</v>
      </c>
      <c r="Q23" s="52">
        <v>0</v>
      </c>
      <c r="R23" s="52">
        <f t="shared" si="3"/>
        <v>0</v>
      </c>
      <c r="S23" s="56">
        <v>595489949</v>
      </c>
      <c r="T23" s="52">
        <v>0</v>
      </c>
      <c r="U23" s="52">
        <v>0</v>
      </c>
      <c r="V23" s="55">
        <v>595489949</v>
      </c>
      <c r="W23" s="55">
        <v>0</v>
      </c>
      <c r="X23" s="52">
        <f t="shared" si="4"/>
        <v>0</v>
      </c>
      <c r="Y23" s="55">
        <v>494925268.91000003</v>
      </c>
      <c r="Z23" s="52">
        <v>0</v>
      </c>
      <c r="AA23" s="52">
        <f t="shared" si="5"/>
        <v>0</v>
      </c>
      <c r="AB23" s="55">
        <v>0</v>
      </c>
      <c r="AC23" s="52">
        <f t="shared" si="6"/>
        <v>0</v>
      </c>
      <c r="AD23" s="55">
        <v>949352700</v>
      </c>
      <c r="AE23" s="52">
        <v>0</v>
      </c>
      <c r="AF23" s="52">
        <f t="shared" si="7"/>
        <v>0</v>
      </c>
      <c r="AG23" s="57">
        <f t="shared" si="8"/>
        <v>0</v>
      </c>
      <c r="AH23" s="52">
        <f t="shared" si="9"/>
        <v>0</v>
      </c>
    </row>
    <row r="24" spans="1:34" s="60" customFormat="1" ht="13.5" customHeight="1" x14ac:dyDescent="0.35">
      <c r="A24" s="50">
        <v>16</v>
      </c>
      <c r="B24" s="51" t="s">
        <v>37</v>
      </c>
      <c r="C24" s="52">
        <v>0</v>
      </c>
      <c r="D24" s="52">
        <v>0</v>
      </c>
      <c r="E24" s="53">
        <f t="shared" si="0"/>
        <v>0</v>
      </c>
      <c r="F24" s="54">
        <v>0</v>
      </c>
      <c r="G24" s="54">
        <f t="shared" si="1"/>
        <v>0</v>
      </c>
      <c r="H24" s="55" t="s">
        <v>11</v>
      </c>
      <c r="I24" s="55">
        <v>280855920</v>
      </c>
      <c r="J24" s="52">
        <v>0</v>
      </c>
      <c r="K24" s="52">
        <v>0</v>
      </c>
      <c r="L24" s="55">
        <v>1000</v>
      </c>
      <c r="M24" s="55">
        <v>280855920</v>
      </c>
      <c r="N24" s="55">
        <v>0</v>
      </c>
      <c r="O24" s="52">
        <f t="shared" si="2"/>
        <v>0</v>
      </c>
      <c r="P24" s="55">
        <v>309172339.94999999</v>
      </c>
      <c r="Q24" s="52">
        <v>0</v>
      </c>
      <c r="R24" s="52">
        <f t="shared" si="3"/>
        <v>0</v>
      </c>
      <c r="S24" s="56">
        <v>100387280</v>
      </c>
      <c r="T24" s="52">
        <v>0</v>
      </c>
      <c r="U24" s="52">
        <v>0</v>
      </c>
      <c r="V24" s="55">
        <v>114337340</v>
      </c>
      <c r="W24" s="55">
        <v>13950060</v>
      </c>
      <c r="X24" s="52">
        <f t="shared" si="4"/>
        <v>0</v>
      </c>
      <c r="Y24" s="55">
        <v>165974733.5</v>
      </c>
      <c r="Z24" s="52">
        <v>0</v>
      </c>
      <c r="AA24" s="52">
        <f t="shared" si="5"/>
        <v>0</v>
      </c>
      <c r="AB24" s="55">
        <v>0</v>
      </c>
      <c r="AC24" s="52">
        <f t="shared" si="6"/>
        <v>0</v>
      </c>
      <c r="AD24" s="55">
        <v>381243200</v>
      </c>
      <c r="AE24" s="52">
        <v>0</v>
      </c>
      <c r="AF24" s="52">
        <f t="shared" si="7"/>
        <v>0</v>
      </c>
      <c r="AG24" s="57">
        <f t="shared" si="8"/>
        <v>0</v>
      </c>
      <c r="AH24" s="52">
        <f t="shared" si="9"/>
        <v>0</v>
      </c>
    </row>
    <row r="25" spans="1:34" s="60" customFormat="1" ht="13.5" customHeight="1" x14ac:dyDescent="0.35">
      <c r="A25" s="50">
        <v>17</v>
      </c>
      <c r="B25" s="51" t="s">
        <v>38</v>
      </c>
      <c r="C25" s="52">
        <v>0</v>
      </c>
      <c r="D25" s="52">
        <v>0</v>
      </c>
      <c r="E25" s="53">
        <f t="shared" si="0"/>
        <v>0</v>
      </c>
      <c r="F25" s="54">
        <v>0</v>
      </c>
      <c r="G25" s="54">
        <f t="shared" si="1"/>
        <v>0</v>
      </c>
      <c r="H25" s="55" t="s">
        <v>11</v>
      </c>
      <c r="I25" s="55">
        <v>518811900</v>
      </c>
      <c r="J25" s="52">
        <v>0</v>
      </c>
      <c r="K25" s="52">
        <v>0</v>
      </c>
      <c r="L25" s="55">
        <v>1000</v>
      </c>
      <c r="M25" s="55">
        <v>518811900</v>
      </c>
      <c r="N25" s="55">
        <v>0</v>
      </c>
      <c r="O25" s="52">
        <f t="shared" si="2"/>
        <v>0</v>
      </c>
      <c r="P25" s="55">
        <v>621791903.05999994</v>
      </c>
      <c r="Q25" s="52">
        <v>0</v>
      </c>
      <c r="R25" s="52">
        <f t="shared" si="3"/>
        <v>0</v>
      </c>
      <c r="S25" s="56">
        <v>100000000</v>
      </c>
      <c r="T25" s="52">
        <v>0</v>
      </c>
      <c r="U25" s="52">
        <v>0</v>
      </c>
      <c r="V25" s="55">
        <v>100000000</v>
      </c>
      <c r="W25" s="55">
        <v>0</v>
      </c>
      <c r="X25" s="52">
        <f t="shared" si="4"/>
        <v>0</v>
      </c>
      <c r="Y25" s="55">
        <v>37546207.640000001</v>
      </c>
      <c r="Z25" s="52">
        <v>0</v>
      </c>
      <c r="AA25" s="52">
        <f t="shared" si="5"/>
        <v>0</v>
      </c>
      <c r="AB25" s="55">
        <v>0</v>
      </c>
      <c r="AC25" s="52">
        <f t="shared" si="6"/>
        <v>0</v>
      </c>
      <c r="AD25" s="55">
        <v>618811900</v>
      </c>
      <c r="AE25" s="52">
        <v>0</v>
      </c>
      <c r="AF25" s="52">
        <f t="shared" si="7"/>
        <v>0</v>
      </c>
      <c r="AG25" s="57">
        <f t="shared" si="8"/>
        <v>0</v>
      </c>
      <c r="AH25" s="52">
        <f t="shared" si="9"/>
        <v>0</v>
      </c>
    </row>
    <row r="26" spans="1:34" s="60" customFormat="1" ht="13.5" customHeight="1" x14ac:dyDescent="0.35">
      <c r="A26" s="50">
        <v>18</v>
      </c>
      <c r="B26" s="51" t="s">
        <v>39</v>
      </c>
      <c r="C26" s="52">
        <v>0</v>
      </c>
      <c r="D26" s="52">
        <v>0</v>
      </c>
      <c r="E26" s="53">
        <f t="shared" si="0"/>
        <v>0</v>
      </c>
      <c r="F26" s="54">
        <v>0</v>
      </c>
      <c r="G26" s="54">
        <f t="shared" si="1"/>
        <v>0</v>
      </c>
      <c r="H26" s="55" t="s">
        <v>11</v>
      </c>
      <c r="I26" s="55">
        <v>316995300</v>
      </c>
      <c r="J26" s="52">
        <v>0</v>
      </c>
      <c r="K26" s="52">
        <v>0</v>
      </c>
      <c r="L26" s="55">
        <v>1000</v>
      </c>
      <c r="M26" s="55">
        <v>321802300</v>
      </c>
      <c r="N26" s="55">
        <v>4807000</v>
      </c>
      <c r="O26" s="52">
        <f t="shared" si="2"/>
        <v>0</v>
      </c>
      <c r="P26" s="55">
        <v>388603531.31</v>
      </c>
      <c r="Q26" s="52">
        <v>0</v>
      </c>
      <c r="R26" s="52">
        <f t="shared" si="3"/>
        <v>0</v>
      </c>
      <c r="S26" s="56">
        <v>110000000</v>
      </c>
      <c r="T26" s="52">
        <v>0</v>
      </c>
      <c r="U26" s="52">
        <v>0</v>
      </c>
      <c r="V26" s="55">
        <v>110000000</v>
      </c>
      <c r="W26" s="55">
        <v>0</v>
      </c>
      <c r="X26" s="52">
        <f t="shared" si="4"/>
        <v>0</v>
      </c>
      <c r="Y26" s="55">
        <v>32512903.57</v>
      </c>
      <c r="Z26" s="52">
        <v>0</v>
      </c>
      <c r="AA26" s="52">
        <f t="shared" si="5"/>
        <v>0</v>
      </c>
      <c r="AB26" s="55">
        <v>0</v>
      </c>
      <c r="AC26" s="52">
        <f t="shared" si="6"/>
        <v>0</v>
      </c>
      <c r="AD26" s="55">
        <v>426995300</v>
      </c>
      <c r="AE26" s="52">
        <v>0</v>
      </c>
      <c r="AF26" s="52">
        <f t="shared" si="7"/>
        <v>0</v>
      </c>
      <c r="AG26" s="57">
        <f t="shared" si="8"/>
        <v>0</v>
      </c>
      <c r="AH26" s="52">
        <f t="shared" si="9"/>
        <v>0</v>
      </c>
    </row>
    <row r="27" spans="1:34" s="60" customFormat="1" ht="13.5" customHeight="1" x14ac:dyDescent="0.35">
      <c r="A27" s="50">
        <v>19</v>
      </c>
      <c r="B27" s="51" t="s">
        <v>40</v>
      </c>
      <c r="C27" s="52">
        <v>0</v>
      </c>
      <c r="D27" s="52">
        <v>0</v>
      </c>
      <c r="E27" s="53">
        <f t="shared" si="0"/>
        <v>0</v>
      </c>
      <c r="F27" s="54">
        <v>0</v>
      </c>
      <c r="G27" s="54">
        <f t="shared" si="1"/>
        <v>0</v>
      </c>
      <c r="H27" s="55" t="s">
        <v>11</v>
      </c>
      <c r="I27" s="55">
        <v>836928800</v>
      </c>
      <c r="J27" s="52">
        <v>0</v>
      </c>
      <c r="K27" s="52">
        <v>0</v>
      </c>
      <c r="L27" s="55">
        <v>1000</v>
      </c>
      <c r="M27" s="55">
        <v>836928800</v>
      </c>
      <c r="N27" s="55">
        <v>0</v>
      </c>
      <c r="O27" s="52">
        <f t="shared" si="2"/>
        <v>0</v>
      </c>
      <c r="P27" s="55">
        <v>946601208.77999997</v>
      </c>
      <c r="Q27" s="52">
        <v>0</v>
      </c>
      <c r="R27" s="52">
        <f t="shared" si="3"/>
        <v>0</v>
      </c>
      <c r="S27" s="56">
        <v>52877200</v>
      </c>
      <c r="T27" s="52">
        <v>0</v>
      </c>
      <c r="U27" s="52">
        <v>0</v>
      </c>
      <c r="V27" s="55">
        <v>59531100</v>
      </c>
      <c r="W27" s="55">
        <v>6653900</v>
      </c>
      <c r="X27" s="52">
        <f t="shared" si="4"/>
        <v>0</v>
      </c>
      <c r="Y27" s="55">
        <v>143030542.12</v>
      </c>
      <c r="Z27" s="52">
        <v>0</v>
      </c>
      <c r="AA27" s="52">
        <f t="shared" si="5"/>
        <v>0</v>
      </c>
      <c r="AB27" s="55">
        <v>0</v>
      </c>
      <c r="AC27" s="52">
        <f t="shared" si="6"/>
        <v>0</v>
      </c>
      <c r="AD27" s="55">
        <v>889806000</v>
      </c>
      <c r="AE27" s="52">
        <v>0</v>
      </c>
      <c r="AF27" s="52">
        <f t="shared" si="7"/>
        <v>0</v>
      </c>
      <c r="AG27" s="57">
        <f t="shared" si="8"/>
        <v>0</v>
      </c>
      <c r="AH27" s="52">
        <f t="shared" si="9"/>
        <v>0</v>
      </c>
    </row>
    <row r="28" spans="1:34" s="60" customFormat="1" ht="13.5" customHeight="1" x14ac:dyDescent="0.35">
      <c r="A28" s="50">
        <v>20</v>
      </c>
      <c r="B28" s="51" t="s">
        <v>41</v>
      </c>
      <c r="C28" s="52">
        <v>0</v>
      </c>
      <c r="D28" s="52">
        <v>0</v>
      </c>
      <c r="E28" s="53">
        <f t="shared" si="0"/>
        <v>0</v>
      </c>
      <c r="F28" s="54">
        <v>0</v>
      </c>
      <c r="G28" s="54">
        <f t="shared" si="1"/>
        <v>0</v>
      </c>
      <c r="H28" s="55" t="s">
        <v>11</v>
      </c>
      <c r="I28" s="55">
        <v>86665700</v>
      </c>
      <c r="J28" s="52">
        <v>0</v>
      </c>
      <c r="K28" s="52">
        <v>0</v>
      </c>
      <c r="L28" s="55">
        <v>1000</v>
      </c>
      <c r="M28" s="55">
        <v>86665700</v>
      </c>
      <c r="N28" s="55">
        <v>0</v>
      </c>
      <c r="O28" s="52">
        <f t="shared" si="2"/>
        <v>0</v>
      </c>
      <c r="P28" s="55">
        <v>177038987.56999999</v>
      </c>
      <c r="Q28" s="52">
        <v>0</v>
      </c>
      <c r="R28" s="52">
        <f t="shared" si="3"/>
        <v>0</v>
      </c>
      <c r="S28" s="56">
        <v>346662800</v>
      </c>
      <c r="T28" s="52">
        <v>0</v>
      </c>
      <c r="U28" s="52">
        <v>0</v>
      </c>
      <c r="V28" s="55">
        <v>346662800</v>
      </c>
      <c r="W28" s="55">
        <v>0</v>
      </c>
      <c r="X28" s="52">
        <f t="shared" si="4"/>
        <v>0</v>
      </c>
      <c r="Y28" s="55">
        <v>329848657.49000001</v>
      </c>
      <c r="Z28" s="52">
        <v>0</v>
      </c>
      <c r="AA28" s="52">
        <f t="shared" si="5"/>
        <v>0</v>
      </c>
      <c r="AB28" s="55">
        <v>0</v>
      </c>
      <c r="AC28" s="52">
        <f t="shared" si="6"/>
        <v>0</v>
      </c>
      <c r="AD28" s="55">
        <v>433328500</v>
      </c>
      <c r="AE28" s="52">
        <v>0</v>
      </c>
      <c r="AF28" s="52">
        <f t="shared" si="7"/>
        <v>0</v>
      </c>
      <c r="AG28" s="57">
        <f t="shared" si="8"/>
        <v>0</v>
      </c>
      <c r="AH28" s="52">
        <f t="shared" si="9"/>
        <v>0</v>
      </c>
    </row>
    <row r="29" spans="1:34" s="60" customFormat="1" ht="13.5" customHeight="1" x14ac:dyDescent="0.35">
      <c r="A29" s="50">
        <v>21</v>
      </c>
      <c r="B29" s="51" t="s">
        <v>42</v>
      </c>
      <c r="C29" s="52">
        <v>0</v>
      </c>
      <c r="D29" s="52">
        <v>0</v>
      </c>
      <c r="E29" s="53">
        <f t="shared" si="0"/>
        <v>0</v>
      </c>
      <c r="F29" s="54">
        <v>0</v>
      </c>
      <c r="G29" s="54">
        <f t="shared" si="1"/>
        <v>0</v>
      </c>
      <c r="H29" s="55" t="s">
        <v>11</v>
      </c>
      <c r="I29" s="55">
        <v>300000000</v>
      </c>
      <c r="J29" s="52">
        <v>0</v>
      </c>
      <c r="K29" s="52">
        <v>0</v>
      </c>
      <c r="L29" s="55">
        <v>1000</v>
      </c>
      <c r="M29" s="55">
        <v>300000000</v>
      </c>
      <c r="N29" s="55">
        <v>0</v>
      </c>
      <c r="O29" s="52">
        <f t="shared" si="2"/>
        <v>0</v>
      </c>
      <c r="P29" s="55">
        <v>442179051</v>
      </c>
      <c r="Q29" s="52">
        <v>0</v>
      </c>
      <c r="R29" s="52">
        <f t="shared" si="3"/>
        <v>0</v>
      </c>
      <c r="S29" s="56">
        <v>317283200</v>
      </c>
      <c r="T29" s="52">
        <v>0</v>
      </c>
      <c r="U29" s="52">
        <v>0</v>
      </c>
      <c r="V29" s="55">
        <v>317283200</v>
      </c>
      <c r="W29" s="55">
        <v>0</v>
      </c>
      <c r="X29" s="52">
        <f t="shared" si="4"/>
        <v>0</v>
      </c>
      <c r="Y29" s="55">
        <v>339085933.06999999</v>
      </c>
      <c r="Z29" s="52">
        <v>0</v>
      </c>
      <c r="AA29" s="52">
        <f t="shared" si="5"/>
        <v>0</v>
      </c>
      <c r="AB29" s="55">
        <v>0</v>
      </c>
      <c r="AC29" s="52">
        <f t="shared" si="6"/>
        <v>0</v>
      </c>
      <c r="AD29" s="55">
        <v>617283200</v>
      </c>
      <c r="AE29" s="52">
        <v>0</v>
      </c>
      <c r="AF29" s="52">
        <f t="shared" si="7"/>
        <v>0</v>
      </c>
      <c r="AG29" s="57">
        <f t="shared" si="8"/>
        <v>0</v>
      </c>
      <c r="AH29" s="52">
        <f t="shared" si="9"/>
        <v>0</v>
      </c>
    </row>
    <row r="30" spans="1:34" s="60" customFormat="1" ht="13.5" customHeight="1" x14ac:dyDescent="0.35">
      <c r="A30" s="50">
        <v>22</v>
      </c>
      <c r="B30" s="51" t="s">
        <v>43</v>
      </c>
      <c r="C30" s="52">
        <v>0</v>
      </c>
      <c r="D30" s="52">
        <v>0</v>
      </c>
      <c r="E30" s="53">
        <f t="shared" si="0"/>
        <v>0</v>
      </c>
      <c r="F30" s="54">
        <v>0</v>
      </c>
      <c r="G30" s="54">
        <f t="shared" si="1"/>
        <v>0</v>
      </c>
      <c r="H30" s="55" t="s">
        <v>11</v>
      </c>
      <c r="I30" s="55">
        <v>429784300</v>
      </c>
      <c r="J30" s="52">
        <v>0</v>
      </c>
      <c r="K30" s="52">
        <v>0</v>
      </c>
      <c r="L30" s="55">
        <v>1000</v>
      </c>
      <c r="M30" s="55">
        <v>429784300</v>
      </c>
      <c r="N30" s="55">
        <v>0</v>
      </c>
      <c r="O30" s="52">
        <f t="shared" si="2"/>
        <v>0</v>
      </c>
      <c r="P30" s="55">
        <v>509535753.54000002</v>
      </c>
      <c r="Q30" s="52">
        <v>0</v>
      </c>
      <c r="R30" s="52">
        <f t="shared" si="3"/>
        <v>0</v>
      </c>
      <c r="S30" s="56">
        <v>101600000</v>
      </c>
      <c r="T30" s="52">
        <v>0</v>
      </c>
      <c r="U30" s="52">
        <v>0</v>
      </c>
      <c r="V30" s="55">
        <v>142934941.62</v>
      </c>
      <c r="W30" s="55">
        <v>41334941.619999997</v>
      </c>
      <c r="X30" s="52">
        <f t="shared" si="4"/>
        <v>0</v>
      </c>
      <c r="Y30" s="55">
        <v>5214424.8600000003</v>
      </c>
      <c r="Z30" s="52">
        <v>0</v>
      </c>
      <c r="AA30" s="52">
        <f t="shared" si="5"/>
        <v>0</v>
      </c>
      <c r="AB30" s="55">
        <v>0</v>
      </c>
      <c r="AC30" s="52">
        <f t="shared" si="6"/>
        <v>0</v>
      </c>
      <c r="AD30" s="55">
        <v>531384300</v>
      </c>
      <c r="AE30" s="52">
        <v>0</v>
      </c>
      <c r="AF30" s="52">
        <f t="shared" si="7"/>
        <v>0</v>
      </c>
      <c r="AG30" s="57">
        <f t="shared" si="8"/>
        <v>0</v>
      </c>
      <c r="AH30" s="52">
        <f t="shared" si="9"/>
        <v>0</v>
      </c>
    </row>
    <row r="31" spans="1:34" s="60" customFormat="1" ht="13.5" customHeight="1" x14ac:dyDescent="0.35">
      <c r="A31" s="50">
        <v>23</v>
      </c>
      <c r="B31" s="51" t="s">
        <v>44</v>
      </c>
      <c r="C31" s="52">
        <v>0</v>
      </c>
      <c r="D31" s="52">
        <v>0</v>
      </c>
      <c r="E31" s="53">
        <f t="shared" si="0"/>
        <v>0</v>
      </c>
      <c r="F31" s="54">
        <v>0</v>
      </c>
      <c r="G31" s="54">
        <f t="shared" si="1"/>
        <v>0</v>
      </c>
      <c r="H31" s="55" t="s">
        <v>11</v>
      </c>
      <c r="I31" s="55">
        <v>71667322</v>
      </c>
      <c r="J31" s="52">
        <v>0</v>
      </c>
      <c r="K31" s="52">
        <v>0</v>
      </c>
      <c r="L31" s="55">
        <v>1000</v>
      </c>
      <c r="M31" s="55">
        <v>71667322</v>
      </c>
      <c r="N31" s="55">
        <v>0</v>
      </c>
      <c r="O31" s="52">
        <f t="shared" si="2"/>
        <v>0</v>
      </c>
      <c r="P31" s="55">
        <v>152086893.81999999</v>
      </c>
      <c r="Q31" s="52">
        <v>0</v>
      </c>
      <c r="R31" s="52">
        <f t="shared" si="3"/>
        <v>0</v>
      </c>
      <c r="S31" s="56">
        <v>176141378</v>
      </c>
      <c r="T31" s="52">
        <v>0</v>
      </c>
      <c r="U31" s="52">
        <v>0</v>
      </c>
      <c r="V31" s="55">
        <v>176141378</v>
      </c>
      <c r="W31" s="55">
        <v>0</v>
      </c>
      <c r="X31" s="52">
        <f t="shared" si="4"/>
        <v>0</v>
      </c>
      <c r="Y31" s="55">
        <v>177539875.72999999</v>
      </c>
      <c r="Z31" s="52">
        <v>0</v>
      </c>
      <c r="AA31" s="52">
        <f t="shared" si="5"/>
        <v>0</v>
      </c>
      <c r="AB31" s="55">
        <v>0</v>
      </c>
      <c r="AC31" s="52">
        <f t="shared" si="6"/>
        <v>0</v>
      </c>
      <c r="AD31" s="55">
        <v>247808700</v>
      </c>
      <c r="AE31" s="52">
        <v>0</v>
      </c>
      <c r="AF31" s="52">
        <f t="shared" si="7"/>
        <v>0</v>
      </c>
      <c r="AG31" s="57">
        <f t="shared" si="8"/>
        <v>0</v>
      </c>
      <c r="AH31" s="52">
        <f t="shared" si="9"/>
        <v>0</v>
      </c>
    </row>
    <row r="32" spans="1:34" s="60" customFormat="1" ht="13.5" customHeight="1" x14ac:dyDescent="0.35">
      <c r="A32" s="50">
        <v>24</v>
      </c>
      <c r="B32" s="51" t="s">
        <v>45</v>
      </c>
      <c r="C32" s="52">
        <v>0</v>
      </c>
      <c r="D32" s="52">
        <v>0</v>
      </c>
      <c r="E32" s="53">
        <f t="shared" si="0"/>
        <v>0</v>
      </c>
      <c r="F32" s="54">
        <v>0</v>
      </c>
      <c r="G32" s="54">
        <f t="shared" si="1"/>
        <v>0</v>
      </c>
      <c r="H32" s="55" t="s">
        <v>11</v>
      </c>
      <c r="I32" s="55">
        <v>473044200</v>
      </c>
      <c r="J32" s="52">
        <v>0</v>
      </c>
      <c r="K32" s="52">
        <v>0</v>
      </c>
      <c r="L32" s="55">
        <v>1000</v>
      </c>
      <c r="M32" s="55">
        <v>473044200</v>
      </c>
      <c r="N32" s="55">
        <v>0</v>
      </c>
      <c r="O32" s="52">
        <f t="shared" si="2"/>
        <v>0</v>
      </c>
      <c r="P32" s="55">
        <v>477462424.98000002</v>
      </c>
      <c r="Q32" s="52">
        <v>0</v>
      </c>
      <c r="R32" s="52">
        <f t="shared" si="3"/>
        <v>0</v>
      </c>
      <c r="S32" s="56">
        <v>104492500</v>
      </c>
      <c r="T32" s="52">
        <v>0</v>
      </c>
      <c r="U32" s="52">
        <v>0</v>
      </c>
      <c r="V32" s="55">
        <v>120843677.05</v>
      </c>
      <c r="W32" s="55">
        <v>16351177.050000001</v>
      </c>
      <c r="X32" s="52">
        <f t="shared" si="4"/>
        <v>0</v>
      </c>
      <c r="Y32" s="55">
        <v>190522623.94</v>
      </c>
      <c r="Z32" s="52">
        <v>0</v>
      </c>
      <c r="AA32" s="52">
        <f t="shared" si="5"/>
        <v>0</v>
      </c>
      <c r="AB32" s="55">
        <v>0</v>
      </c>
      <c r="AC32" s="52">
        <f t="shared" si="6"/>
        <v>0</v>
      </c>
      <c r="AD32" s="55">
        <v>577536700</v>
      </c>
      <c r="AE32" s="52">
        <v>0</v>
      </c>
      <c r="AF32" s="52">
        <f t="shared" si="7"/>
        <v>0</v>
      </c>
      <c r="AG32" s="57">
        <f t="shared" si="8"/>
        <v>0</v>
      </c>
      <c r="AH32" s="52">
        <f t="shared" si="9"/>
        <v>0</v>
      </c>
    </row>
    <row r="33" spans="1:34" s="60" customFormat="1" ht="13.5" customHeight="1" x14ac:dyDescent="0.35">
      <c r="A33" s="50">
        <v>25</v>
      </c>
      <c r="B33" s="51" t="s">
        <v>46</v>
      </c>
      <c r="C33" s="52">
        <v>0</v>
      </c>
      <c r="D33" s="52">
        <v>0</v>
      </c>
      <c r="E33" s="53">
        <f t="shared" si="0"/>
        <v>0</v>
      </c>
      <c r="F33" s="54">
        <v>0</v>
      </c>
      <c r="G33" s="54">
        <f t="shared" si="1"/>
        <v>0</v>
      </c>
      <c r="H33" s="55" t="s">
        <v>11</v>
      </c>
      <c r="I33" s="55">
        <v>619331600</v>
      </c>
      <c r="J33" s="52">
        <v>0</v>
      </c>
      <c r="K33" s="52">
        <v>0</v>
      </c>
      <c r="L33" s="55">
        <v>1000</v>
      </c>
      <c r="M33" s="55">
        <v>619331600</v>
      </c>
      <c r="N33" s="55">
        <v>0</v>
      </c>
      <c r="O33" s="52">
        <f t="shared" si="2"/>
        <v>0</v>
      </c>
      <c r="P33" s="55">
        <v>607768487.74000001</v>
      </c>
      <c r="Q33" s="52">
        <v>0</v>
      </c>
      <c r="R33" s="52">
        <f t="shared" si="3"/>
        <v>0</v>
      </c>
      <c r="S33" s="56">
        <v>982967600</v>
      </c>
      <c r="T33" s="52">
        <v>0</v>
      </c>
      <c r="U33" s="52">
        <v>0</v>
      </c>
      <c r="V33" s="55">
        <v>1042830500</v>
      </c>
      <c r="W33" s="55">
        <v>59862900</v>
      </c>
      <c r="X33" s="52">
        <f t="shared" si="4"/>
        <v>0</v>
      </c>
      <c r="Y33" s="55">
        <v>1161489368.3800001</v>
      </c>
      <c r="Z33" s="52">
        <v>0</v>
      </c>
      <c r="AA33" s="52">
        <f t="shared" si="5"/>
        <v>0</v>
      </c>
      <c r="AB33" s="55">
        <v>0</v>
      </c>
      <c r="AC33" s="52">
        <f t="shared" si="6"/>
        <v>0</v>
      </c>
      <c r="AD33" s="55">
        <v>1602299200</v>
      </c>
      <c r="AE33" s="52">
        <v>0</v>
      </c>
      <c r="AF33" s="52">
        <f t="shared" si="7"/>
        <v>0</v>
      </c>
      <c r="AG33" s="57">
        <f t="shared" si="8"/>
        <v>0</v>
      </c>
      <c r="AH33" s="52">
        <f t="shared" si="9"/>
        <v>0</v>
      </c>
    </row>
    <row r="34" spans="1:34" ht="13.5" customHeight="1" x14ac:dyDescent="0.35">
      <c r="A34" s="41"/>
      <c r="B34" s="42" t="s">
        <v>0</v>
      </c>
      <c r="C34" s="43">
        <f>SUM(C9:C33)</f>
        <v>0</v>
      </c>
      <c r="D34" s="43">
        <f>SUM(D9:D33)</f>
        <v>0</v>
      </c>
      <c r="E34" s="44" t="e">
        <f>D34/C34*100</f>
        <v>#DIV/0!</v>
      </c>
      <c r="F34" s="45">
        <f>SUM(F9:F33)</f>
        <v>0</v>
      </c>
      <c r="G34" s="45">
        <f>SUM(G9:G33)</f>
        <v>0</v>
      </c>
      <c r="H34" s="46"/>
      <c r="I34" s="46"/>
      <c r="J34" s="43">
        <f>SUM(J9:J33)</f>
        <v>0</v>
      </c>
      <c r="K34" s="43">
        <f>SUM(K9:K33)</f>
        <v>0</v>
      </c>
      <c r="L34" s="47"/>
      <c r="M34" s="47"/>
      <c r="N34" s="47"/>
      <c r="O34" s="43">
        <f>SUM(O9:O33)</f>
        <v>0</v>
      </c>
      <c r="P34" s="47"/>
      <c r="Q34" s="43">
        <f>SUM(Q9:Q33)</f>
        <v>0</v>
      </c>
      <c r="R34" s="43">
        <f>SUM(R9:R33)</f>
        <v>0</v>
      </c>
      <c r="S34" s="48"/>
      <c r="T34" s="43">
        <f>SUM(T9:T33)</f>
        <v>0</v>
      </c>
      <c r="U34" s="43">
        <f>SUM(U9:U33)</f>
        <v>0</v>
      </c>
      <c r="V34" s="47"/>
      <c r="W34" s="47"/>
      <c r="X34" s="43">
        <f>SUM(X9:X33)</f>
        <v>0</v>
      </c>
      <c r="Y34" s="47"/>
      <c r="Z34" s="43">
        <f>SUM(Z9:Z33)</f>
        <v>0</v>
      </c>
      <c r="AA34" s="43">
        <f>SUM(AA9:AA33)</f>
        <v>0</v>
      </c>
      <c r="AB34" s="48"/>
      <c r="AC34" s="43">
        <f>SUM(AC9:AC33)</f>
        <v>0</v>
      </c>
      <c r="AD34" s="48"/>
      <c r="AE34" s="43">
        <f>SUM(AE9:AE33)</f>
        <v>0</v>
      </c>
      <c r="AF34" s="43">
        <f>SUM(AF9:AF33)</f>
        <v>0</v>
      </c>
      <c r="AG34" s="49" t="e">
        <f>AF34/AE34*100</f>
        <v>#DIV/0!</v>
      </c>
      <c r="AH34" s="43">
        <f>SUM(AH9:AH33)</f>
        <v>0</v>
      </c>
    </row>
    <row r="35" spans="1:34" s="40" customFormat="1" ht="13.8" x14ac:dyDescent="0.25"/>
  </sheetData>
  <mergeCells count="29">
    <mergeCell ref="C2:R2"/>
    <mergeCell ref="AE1:AH1"/>
    <mergeCell ref="U6:U8"/>
    <mergeCell ref="X6:X8"/>
    <mergeCell ref="Z6:Z8"/>
    <mergeCell ref="AA6:AA8"/>
    <mergeCell ref="AE6:AE8"/>
    <mergeCell ref="AF6:AF8"/>
    <mergeCell ref="H5:R5"/>
    <mergeCell ref="T5:AA5"/>
    <mergeCell ref="AC5:AC8"/>
    <mergeCell ref="AE5:AH5"/>
    <mergeCell ref="H6:J8"/>
    <mergeCell ref="K6:K8"/>
    <mergeCell ref="O6:O8"/>
    <mergeCell ref="Q6:Q8"/>
    <mergeCell ref="A3:K3"/>
    <mergeCell ref="O3:AH3"/>
    <mergeCell ref="AG6:AG8"/>
    <mergeCell ref="AH6:AH8"/>
    <mergeCell ref="R6:R8"/>
    <mergeCell ref="T6:T8"/>
    <mergeCell ref="A5:A8"/>
    <mergeCell ref="B5:B8"/>
    <mergeCell ref="C5:C8"/>
    <mergeCell ref="D5:D8"/>
    <mergeCell ref="E5:E8"/>
    <mergeCell ref="F5:F8"/>
    <mergeCell ref="G5:G8"/>
  </mergeCells>
  <printOptions horizontalCentered="1"/>
  <pageMargins left="0.70866141732283472" right="0.31496062992125984" top="0.35433070866141736" bottom="0.15748031496062992" header="0.31496062992125984" footer="0.31496062992125984"/>
  <pageSetup paperSize="9" scale="79" orientation="landscape" verticalDpi="0" r:id="rId1"/>
  <colBreaks count="1" manualBreakCount="1">
    <brk id="1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314CA-426F-44A3-BE5A-09CDCDACC411}">
  <dimension ref="A1:M31"/>
  <sheetViews>
    <sheetView tabSelected="1" zoomScaleNormal="100" workbookViewId="0">
      <selection activeCell="G15" sqref="G15"/>
    </sheetView>
  </sheetViews>
  <sheetFormatPr defaultRowHeight="15.6" x14ac:dyDescent="0.3"/>
  <cols>
    <col min="1" max="1" width="7" customWidth="1"/>
    <col min="2" max="2" width="18.69921875" bestFit="1" customWidth="1"/>
    <col min="3" max="3" width="14.5" customWidth="1"/>
    <col min="4" max="4" width="14.19921875" customWidth="1"/>
    <col min="5" max="6" width="16.19921875" customWidth="1"/>
    <col min="7" max="7" width="15.69921875" style="14" bestFit="1" customWidth="1"/>
    <col min="8" max="8" width="15.3984375" style="14" customWidth="1"/>
    <col min="9" max="9" width="17.19921875" customWidth="1"/>
    <col min="10" max="10" width="14.5" bestFit="1" customWidth="1"/>
    <col min="11" max="11" width="14.296875" customWidth="1"/>
  </cols>
  <sheetData>
    <row r="1" spans="1:13" s="8" customFormat="1" ht="26.4" customHeight="1" x14ac:dyDescent="0.35">
      <c r="A1" s="138" t="s">
        <v>60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3" s="3" customFormat="1" ht="73.8" customHeight="1" x14ac:dyDescent="0.3">
      <c r="A2" s="103" t="s">
        <v>61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"/>
      <c r="M2" s="10"/>
    </row>
    <row r="3" spans="1:13" x14ac:dyDescent="0.3">
      <c r="A3" s="2"/>
      <c r="B3" s="9" t="s">
        <v>49</v>
      </c>
      <c r="C3" s="2"/>
      <c r="D3" s="2"/>
      <c r="E3" s="2"/>
      <c r="G3" s="2"/>
      <c r="H3" s="2"/>
      <c r="I3" s="139">
        <v>45382</v>
      </c>
      <c r="J3" s="139"/>
      <c r="K3" s="139"/>
    </row>
    <row r="4" spans="1:13" ht="36.75" customHeight="1" x14ac:dyDescent="0.3">
      <c r="A4" s="140" t="s">
        <v>1</v>
      </c>
      <c r="B4" s="140" t="s">
        <v>12</v>
      </c>
      <c r="C4" s="142" t="s">
        <v>59</v>
      </c>
      <c r="D4" s="144" t="s">
        <v>57</v>
      </c>
      <c r="E4" s="146" t="s">
        <v>47</v>
      </c>
      <c r="F4" s="148"/>
      <c r="G4" s="148"/>
      <c r="H4" s="148"/>
      <c r="I4" s="149" t="s">
        <v>50</v>
      </c>
      <c r="J4" s="150"/>
      <c r="K4" s="151"/>
    </row>
    <row r="5" spans="1:13" ht="43.5" customHeight="1" x14ac:dyDescent="0.3">
      <c r="A5" s="141"/>
      <c r="B5" s="141"/>
      <c r="C5" s="143"/>
      <c r="D5" s="145"/>
      <c r="E5" s="147"/>
      <c r="F5" s="11" t="s">
        <v>55</v>
      </c>
      <c r="G5" s="5" t="s">
        <v>56</v>
      </c>
      <c r="H5" s="11" t="s">
        <v>48</v>
      </c>
      <c r="I5" s="11" t="s">
        <v>55</v>
      </c>
      <c r="J5" s="5" t="s">
        <v>56</v>
      </c>
      <c r="K5" s="11" t="s">
        <v>48</v>
      </c>
    </row>
    <row r="6" spans="1:13" s="67" customFormat="1" x14ac:dyDescent="0.3">
      <c r="A6" s="61">
        <v>1</v>
      </c>
      <c r="B6" s="62" t="s">
        <v>22</v>
      </c>
      <c r="C6" s="63">
        <v>130996.40085000001</v>
      </c>
      <c r="D6" s="73">
        <v>105549.39496999999</v>
      </c>
      <c r="E6" s="63">
        <v>25447.005880000012</v>
      </c>
      <c r="F6" s="64">
        <v>130996.40085000001</v>
      </c>
      <c r="G6" s="70">
        <v>105549.39496999999</v>
      </c>
      <c r="H6" s="64">
        <v>25447.005880000012</v>
      </c>
      <c r="I6" s="65">
        <v>0</v>
      </c>
      <c r="J6" s="66">
        <v>0</v>
      </c>
      <c r="K6" s="65">
        <v>0</v>
      </c>
    </row>
    <row r="7" spans="1:13" s="67" customFormat="1" x14ac:dyDescent="0.3">
      <c r="A7" s="61">
        <v>2</v>
      </c>
      <c r="B7" s="62" t="s">
        <v>23</v>
      </c>
      <c r="C7" s="63">
        <v>57119.351119999999</v>
      </c>
      <c r="D7" s="73">
        <v>0</v>
      </c>
      <c r="E7" s="63">
        <v>57119.351119999999</v>
      </c>
      <c r="F7" s="65">
        <v>32557.351119999999</v>
      </c>
      <c r="G7" s="66">
        <v>0</v>
      </c>
      <c r="H7" s="64">
        <v>32557.351119999999</v>
      </c>
      <c r="I7" s="65">
        <v>24562</v>
      </c>
      <c r="J7" s="66">
        <v>0</v>
      </c>
      <c r="K7" s="65">
        <v>24562</v>
      </c>
    </row>
    <row r="8" spans="1:13" s="67" customFormat="1" x14ac:dyDescent="0.3">
      <c r="A8" s="61">
        <v>3</v>
      </c>
      <c r="B8" s="62" t="s">
        <v>24</v>
      </c>
      <c r="C8" s="63">
        <v>18828.379069999999</v>
      </c>
      <c r="D8" s="73">
        <v>503.21384999999998</v>
      </c>
      <c r="E8" s="63">
        <v>18325.165219999999</v>
      </c>
      <c r="F8" s="65">
        <v>11754.42929</v>
      </c>
      <c r="G8" s="66">
        <v>0</v>
      </c>
      <c r="H8" s="64">
        <v>11754.42929</v>
      </c>
      <c r="I8" s="65">
        <v>7073.949779999999</v>
      </c>
      <c r="J8" s="66">
        <v>503.21384999999998</v>
      </c>
      <c r="K8" s="65">
        <v>6570.7359299999989</v>
      </c>
    </row>
    <row r="9" spans="1:13" s="67" customFormat="1" x14ac:dyDescent="0.3">
      <c r="A9" s="61">
        <v>4</v>
      </c>
      <c r="B9" s="62" t="s">
        <v>25</v>
      </c>
      <c r="C9" s="63">
        <v>150272.45922000002</v>
      </c>
      <c r="D9" s="73">
        <v>27447.169020000001</v>
      </c>
      <c r="E9" s="63">
        <v>122825.29020000002</v>
      </c>
      <c r="F9" s="65">
        <v>94839.875220000002</v>
      </c>
      <c r="G9" s="66">
        <v>27447.169020000001</v>
      </c>
      <c r="H9" s="64">
        <v>67392.706200000001</v>
      </c>
      <c r="I9" s="65">
        <v>55432.584000000003</v>
      </c>
      <c r="J9" s="66">
        <v>0</v>
      </c>
      <c r="K9" s="65">
        <v>55432.584000000003</v>
      </c>
    </row>
    <row r="10" spans="1:13" s="67" customFormat="1" x14ac:dyDescent="0.3">
      <c r="A10" s="61">
        <v>5</v>
      </c>
      <c r="B10" s="62" t="s">
        <v>26</v>
      </c>
      <c r="C10" s="63">
        <v>355445.61933999998</v>
      </c>
      <c r="D10" s="73">
        <v>117030.26857</v>
      </c>
      <c r="E10" s="63">
        <v>238415.35076999996</v>
      </c>
      <c r="F10" s="65">
        <v>303572.96633999998</v>
      </c>
      <c r="G10" s="66">
        <v>115775.99188</v>
      </c>
      <c r="H10" s="64">
        <v>187796.97446</v>
      </c>
      <c r="I10" s="65">
        <v>51872.652999999991</v>
      </c>
      <c r="J10" s="66">
        <v>1254.2766899999999</v>
      </c>
      <c r="K10" s="65">
        <v>50618.376309999992</v>
      </c>
    </row>
    <row r="11" spans="1:13" s="67" customFormat="1" x14ac:dyDescent="0.3">
      <c r="A11" s="61">
        <v>6</v>
      </c>
      <c r="B11" s="62" t="s">
        <v>27</v>
      </c>
      <c r="C11" s="63">
        <v>2590.68867</v>
      </c>
      <c r="D11" s="73">
        <v>2584.5783999999999</v>
      </c>
      <c r="E11" s="63">
        <v>6.1102700000001278</v>
      </c>
      <c r="F11" s="65">
        <v>2590.68867</v>
      </c>
      <c r="G11" s="66">
        <v>2584.5783999999999</v>
      </c>
      <c r="H11" s="64">
        <v>6.1102700000001278</v>
      </c>
      <c r="I11" s="65">
        <v>0</v>
      </c>
      <c r="J11" s="66">
        <v>0</v>
      </c>
      <c r="K11" s="65">
        <v>0</v>
      </c>
    </row>
    <row r="12" spans="1:13" s="67" customFormat="1" x14ac:dyDescent="0.3">
      <c r="A12" s="61">
        <v>7</v>
      </c>
      <c r="B12" s="62" t="s">
        <v>28</v>
      </c>
      <c r="C12" s="63">
        <v>295282.03350000002</v>
      </c>
      <c r="D12" s="73">
        <v>20453.388269999999</v>
      </c>
      <c r="E12" s="63">
        <v>274828.64523000002</v>
      </c>
      <c r="F12" s="65">
        <v>295282.03350000002</v>
      </c>
      <c r="G12" s="66">
        <v>20453.388269999999</v>
      </c>
      <c r="H12" s="64">
        <v>274828.64523000002</v>
      </c>
      <c r="I12" s="65">
        <v>0</v>
      </c>
      <c r="J12" s="66">
        <v>0</v>
      </c>
      <c r="K12" s="65">
        <v>0</v>
      </c>
    </row>
    <row r="13" spans="1:13" s="67" customFormat="1" x14ac:dyDescent="0.3">
      <c r="A13" s="61">
        <v>8</v>
      </c>
      <c r="B13" s="62" t="s">
        <v>29</v>
      </c>
      <c r="C13" s="63">
        <v>15301.73027</v>
      </c>
      <c r="D13" s="73">
        <v>0</v>
      </c>
      <c r="E13" s="63">
        <v>15301.73027</v>
      </c>
      <c r="F13" s="65">
        <v>1.2899999999999999E-3</v>
      </c>
      <c r="G13" s="66">
        <v>0</v>
      </c>
      <c r="H13" s="64">
        <v>1.2899999999999999E-3</v>
      </c>
      <c r="I13" s="65">
        <v>15301.72898</v>
      </c>
      <c r="J13" s="66">
        <v>0</v>
      </c>
      <c r="K13" s="65">
        <v>15301.72898</v>
      </c>
    </row>
    <row r="14" spans="1:13" s="67" customFormat="1" x14ac:dyDescent="0.3">
      <c r="A14" s="61">
        <v>9</v>
      </c>
      <c r="B14" s="62" t="s">
        <v>30</v>
      </c>
      <c r="C14" s="63">
        <v>93802.511480000001</v>
      </c>
      <c r="D14" s="73">
        <v>0</v>
      </c>
      <c r="E14" s="63">
        <v>93802.511480000001</v>
      </c>
      <c r="F14" s="65">
        <v>4724.4029300000002</v>
      </c>
      <c r="G14" s="66">
        <v>0</v>
      </c>
      <c r="H14" s="64">
        <v>4724.4029300000002</v>
      </c>
      <c r="I14" s="65">
        <v>89078.108550000004</v>
      </c>
      <c r="J14" s="66">
        <v>0</v>
      </c>
      <c r="K14" s="65">
        <v>89078.108550000004</v>
      </c>
    </row>
    <row r="15" spans="1:13" s="67" customFormat="1" x14ac:dyDescent="0.3">
      <c r="A15" s="61">
        <v>10</v>
      </c>
      <c r="B15" s="62" t="s">
        <v>31</v>
      </c>
      <c r="C15" s="63">
        <v>223391.34169000003</v>
      </c>
      <c r="D15" s="73">
        <v>11702.91512</v>
      </c>
      <c r="E15" s="63">
        <v>211688.42657000004</v>
      </c>
      <c r="F15" s="65">
        <v>12669.780690000001</v>
      </c>
      <c r="G15" s="66">
        <v>11702.91512</v>
      </c>
      <c r="H15" s="64">
        <v>966.86557000000175</v>
      </c>
      <c r="I15" s="65">
        <v>210721.56100000002</v>
      </c>
      <c r="J15" s="66">
        <v>0</v>
      </c>
      <c r="K15" s="65">
        <v>210721.56100000002</v>
      </c>
    </row>
    <row r="16" spans="1:13" s="67" customFormat="1" x14ac:dyDescent="0.3">
      <c r="A16" s="61">
        <v>11</v>
      </c>
      <c r="B16" s="62" t="s">
        <v>32</v>
      </c>
      <c r="C16" s="63">
        <v>706555.30156000005</v>
      </c>
      <c r="D16" s="73">
        <v>0</v>
      </c>
      <c r="E16" s="63">
        <v>706555.30156000005</v>
      </c>
      <c r="F16" s="65">
        <v>319652.26363</v>
      </c>
      <c r="G16" s="66">
        <v>0</v>
      </c>
      <c r="H16" s="64">
        <v>319652.26363</v>
      </c>
      <c r="I16" s="65">
        <v>386903.03792999999</v>
      </c>
      <c r="J16" s="66">
        <v>0</v>
      </c>
      <c r="K16" s="65">
        <v>386903.03792999999</v>
      </c>
    </row>
    <row r="17" spans="1:11" s="67" customFormat="1" x14ac:dyDescent="0.3">
      <c r="A17" s="61">
        <v>12</v>
      </c>
      <c r="B17" s="62" t="s">
        <v>33</v>
      </c>
      <c r="C17" s="63">
        <v>135216.86100999999</v>
      </c>
      <c r="D17" s="73">
        <v>0</v>
      </c>
      <c r="E17" s="63">
        <v>135216.86100999999</v>
      </c>
      <c r="F17" s="65">
        <v>85163.000280000007</v>
      </c>
      <c r="G17" s="66">
        <v>0</v>
      </c>
      <c r="H17" s="64">
        <v>85163.000280000007</v>
      </c>
      <c r="I17" s="65">
        <v>50053.860729999993</v>
      </c>
      <c r="J17" s="66">
        <v>0</v>
      </c>
      <c r="K17" s="65">
        <v>50053.860729999993</v>
      </c>
    </row>
    <row r="18" spans="1:11" s="67" customFormat="1" x14ac:dyDescent="0.3">
      <c r="A18" s="61">
        <v>13</v>
      </c>
      <c r="B18" s="62" t="s">
        <v>34</v>
      </c>
      <c r="C18" s="63">
        <v>26394.345760000004</v>
      </c>
      <c r="D18" s="73">
        <v>0</v>
      </c>
      <c r="E18" s="63">
        <v>26394.345960000002</v>
      </c>
      <c r="F18" s="65">
        <v>26394.345960000002</v>
      </c>
      <c r="G18" s="66">
        <v>0</v>
      </c>
      <c r="H18" s="64">
        <v>26394.345960000002</v>
      </c>
      <c r="I18" s="65">
        <v>0</v>
      </c>
      <c r="J18" s="66">
        <v>0</v>
      </c>
      <c r="K18" s="65">
        <v>0</v>
      </c>
    </row>
    <row r="19" spans="1:11" s="67" customFormat="1" x14ac:dyDescent="0.3">
      <c r="A19" s="61">
        <v>14</v>
      </c>
      <c r="B19" s="62" t="s">
        <v>35</v>
      </c>
      <c r="C19" s="63">
        <v>144339.82664000001</v>
      </c>
      <c r="D19" s="73">
        <v>26847.744170000002</v>
      </c>
      <c r="E19" s="63">
        <v>117492.08247000001</v>
      </c>
      <c r="F19" s="65">
        <v>26088.303640000002</v>
      </c>
      <c r="G19" s="66">
        <v>21744.284210000002</v>
      </c>
      <c r="H19" s="64">
        <v>4344.0194300000003</v>
      </c>
      <c r="I19" s="65">
        <v>118251.523</v>
      </c>
      <c r="J19" s="66">
        <v>5103.4599600000001</v>
      </c>
      <c r="K19" s="65">
        <v>113148.06304000001</v>
      </c>
    </row>
    <row r="20" spans="1:11" s="67" customFormat="1" x14ac:dyDescent="0.3">
      <c r="A20" s="61">
        <v>15</v>
      </c>
      <c r="B20" s="62" t="s">
        <v>36</v>
      </c>
      <c r="C20" s="63">
        <v>150867.47774999999</v>
      </c>
      <c r="D20" s="73">
        <v>134332.24293000001</v>
      </c>
      <c r="E20" s="63">
        <v>16535.234819999983</v>
      </c>
      <c r="F20" s="65">
        <v>62968.777879999994</v>
      </c>
      <c r="G20" s="66">
        <v>46433.543060000004</v>
      </c>
      <c r="H20" s="64">
        <v>16535.234819999991</v>
      </c>
      <c r="I20" s="65">
        <v>87898.699869999997</v>
      </c>
      <c r="J20" s="66">
        <v>87898.699869999997</v>
      </c>
      <c r="K20" s="65">
        <v>0</v>
      </c>
    </row>
    <row r="21" spans="1:11" s="67" customFormat="1" x14ac:dyDescent="0.3">
      <c r="A21" s="61">
        <v>16</v>
      </c>
      <c r="B21" s="62" t="s">
        <v>37</v>
      </c>
      <c r="C21" s="63">
        <v>64301.724069999997</v>
      </c>
      <c r="D21" s="73">
        <v>21541.533240000001</v>
      </c>
      <c r="E21" s="63">
        <v>42760.190829999992</v>
      </c>
      <c r="F21" s="65">
        <v>36709.296620000001</v>
      </c>
      <c r="G21" s="66">
        <v>18215.22177</v>
      </c>
      <c r="H21" s="64">
        <v>18494.074850000001</v>
      </c>
      <c r="I21" s="65">
        <v>27592.427449999999</v>
      </c>
      <c r="J21" s="66">
        <v>3326.3114700000001</v>
      </c>
      <c r="K21" s="65">
        <v>24266.115979999999</v>
      </c>
    </row>
    <row r="22" spans="1:11" s="67" customFormat="1" x14ac:dyDescent="0.3">
      <c r="A22" s="61">
        <v>17</v>
      </c>
      <c r="B22" s="62" t="s">
        <v>38</v>
      </c>
      <c r="C22" s="63">
        <v>178203.55521999998</v>
      </c>
      <c r="D22" s="73">
        <v>32602.366389999999</v>
      </c>
      <c r="E22" s="63">
        <v>145601.18882999997</v>
      </c>
      <c r="F22" s="65">
        <v>105358.24371</v>
      </c>
      <c r="G22" s="66">
        <v>32602.366389999999</v>
      </c>
      <c r="H22" s="64">
        <v>72755.87732</v>
      </c>
      <c r="I22" s="65">
        <v>72845.31151</v>
      </c>
      <c r="J22" s="66">
        <v>0</v>
      </c>
      <c r="K22" s="65">
        <v>72845.31151</v>
      </c>
    </row>
    <row r="23" spans="1:11" s="67" customFormat="1" x14ac:dyDescent="0.3">
      <c r="A23" s="61">
        <v>18</v>
      </c>
      <c r="B23" s="62" t="s">
        <v>39</v>
      </c>
      <c r="C23" s="63">
        <v>337174.05713000003</v>
      </c>
      <c r="D23" s="73">
        <v>63429.344929999999</v>
      </c>
      <c r="E23" s="63">
        <v>273744.71220000001</v>
      </c>
      <c r="F23" s="65">
        <v>260079.99813000002</v>
      </c>
      <c r="G23" s="66">
        <v>52565.61249</v>
      </c>
      <c r="H23" s="64">
        <v>207514.38564000002</v>
      </c>
      <c r="I23" s="65">
        <v>77094.059000000008</v>
      </c>
      <c r="J23" s="66">
        <v>10863.73244</v>
      </c>
      <c r="K23" s="65">
        <v>66230.326560000016</v>
      </c>
    </row>
    <row r="24" spans="1:11" s="67" customFormat="1" x14ac:dyDescent="0.3">
      <c r="A24" s="61">
        <v>19</v>
      </c>
      <c r="B24" s="62" t="s">
        <v>40</v>
      </c>
      <c r="C24" s="63">
        <v>25437.77046</v>
      </c>
      <c r="D24" s="73">
        <v>11951.40854</v>
      </c>
      <c r="E24" s="63">
        <v>13486.361919999999</v>
      </c>
      <c r="F24" s="65">
        <v>91.67</v>
      </c>
      <c r="G24" s="66">
        <v>0</v>
      </c>
      <c r="H24" s="64">
        <v>91.67</v>
      </c>
      <c r="I24" s="65">
        <v>25346.100460000001</v>
      </c>
      <c r="J24" s="66">
        <v>11951.40854</v>
      </c>
      <c r="K24" s="65">
        <v>13394.691920000001</v>
      </c>
    </row>
    <row r="25" spans="1:11" s="67" customFormat="1" x14ac:dyDescent="0.3">
      <c r="A25" s="61">
        <v>20</v>
      </c>
      <c r="B25" s="71" t="s">
        <v>41</v>
      </c>
      <c r="C25" s="63">
        <v>48378.426800000001</v>
      </c>
      <c r="D25" s="73">
        <v>0</v>
      </c>
      <c r="E25" s="63">
        <v>48378.426800000001</v>
      </c>
      <c r="F25" s="72">
        <v>44276.126799999998</v>
      </c>
      <c r="G25" s="66">
        <v>0</v>
      </c>
      <c r="H25" s="64">
        <v>44276.126799999998</v>
      </c>
      <c r="I25" s="65">
        <v>4102.3000000000029</v>
      </c>
      <c r="J25" s="66">
        <v>0</v>
      </c>
      <c r="K25" s="65">
        <v>4102.3000000000029</v>
      </c>
    </row>
    <row r="26" spans="1:11" s="67" customFormat="1" x14ac:dyDescent="0.3">
      <c r="A26" s="61">
        <v>21</v>
      </c>
      <c r="B26" s="62" t="s">
        <v>42</v>
      </c>
      <c r="C26" s="63">
        <v>5377.2529400000003</v>
      </c>
      <c r="D26" s="73">
        <v>0</v>
      </c>
      <c r="E26" s="63">
        <v>5377.2529400000003</v>
      </c>
      <c r="F26" s="65">
        <v>0</v>
      </c>
      <c r="G26" s="66">
        <v>0</v>
      </c>
      <c r="H26" s="64">
        <v>0</v>
      </c>
      <c r="I26" s="65">
        <v>5377.2529400000003</v>
      </c>
      <c r="J26" s="66">
        <v>0</v>
      </c>
      <c r="K26" s="65">
        <v>5377.2529400000003</v>
      </c>
    </row>
    <row r="27" spans="1:11" s="67" customFormat="1" x14ac:dyDescent="0.3">
      <c r="A27" s="61">
        <v>22</v>
      </c>
      <c r="B27" s="62" t="s">
        <v>43</v>
      </c>
      <c r="C27" s="63">
        <v>322339.74822999997</v>
      </c>
      <c r="D27" s="73">
        <v>0</v>
      </c>
      <c r="E27" s="63">
        <v>322339.74822999997</v>
      </c>
      <c r="F27" s="65">
        <v>309459.42822999996</v>
      </c>
      <c r="G27" s="66">
        <v>0</v>
      </c>
      <c r="H27" s="64">
        <v>309459.42822999996</v>
      </c>
      <c r="I27" s="65">
        <v>12880.320000000007</v>
      </c>
      <c r="J27" s="66">
        <v>0</v>
      </c>
      <c r="K27" s="65">
        <v>12880.320000000007</v>
      </c>
    </row>
    <row r="28" spans="1:11" s="67" customFormat="1" x14ac:dyDescent="0.3">
      <c r="A28" s="61">
        <v>23</v>
      </c>
      <c r="B28" s="62" t="s">
        <v>44</v>
      </c>
      <c r="C28" s="63">
        <v>3432.5674199999999</v>
      </c>
      <c r="D28" s="73">
        <v>0</v>
      </c>
      <c r="E28" s="63">
        <v>3432.5674199999999</v>
      </c>
      <c r="F28" s="65">
        <v>15.10615</v>
      </c>
      <c r="G28" s="66">
        <v>0</v>
      </c>
      <c r="H28" s="64">
        <v>15.10615</v>
      </c>
      <c r="I28" s="65">
        <v>3417.4612699999998</v>
      </c>
      <c r="J28" s="66">
        <v>0</v>
      </c>
      <c r="K28" s="65">
        <v>3417.4612699999998</v>
      </c>
    </row>
    <row r="29" spans="1:11" s="67" customFormat="1" x14ac:dyDescent="0.3">
      <c r="A29" s="61">
        <v>24</v>
      </c>
      <c r="B29" s="62" t="s">
        <v>45</v>
      </c>
      <c r="C29" s="63">
        <v>117024.61194999999</v>
      </c>
      <c r="D29" s="73">
        <v>26661.869589999998</v>
      </c>
      <c r="E29" s="63">
        <v>90362.742359999989</v>
      </c>
      <c r="F29" s="65">
        <v>49334.515579999999</v>
      </c>
      <c r="G29" s="66">
        <v>26661.869589999998</v>
      </c>
      <c r="H29" s="64">
        <v>22672.645990000001</v>
      </c>
      <c r="I29" s="65">
        <v>67690.096369999999</v>
      </c>
      <c r="J29" s="66">
        <v>0</v>
      </c>
      <c r="K29" s="65">
        <v>67690.096369999999</v>
      </c>
    </row>
    <row r="30" spans="1:11" s="67" customFormat="1" x14ac:dyDescent="0.3">
      <c r="A30" s="61">
        <v>25</v>
      </c>
      <c r="B30" s="71" t="s">
        <v>46</v>
      </c>
      <c r="C30" s="63">
        <v>89417.119839999999</v>
      </c>
      <c r="D30" s="73">
        <v>0</v>
      </c>
      <c r="E30" s="63">
        <v>89417.119839999999</v>
      </c>
      <c r="F30" s="65">
        <v>0</v>
      </c>
      <c r="G30" s="66">
        <v>0</v>
      </c>
      <c r="H30" s="64">
        <v>0</v>
      </c>
      <c r="I30" s="65">
        <v>89417.119839999999</v>
      </c>
      <c r="J30" s="66">
        <v>0</v>
      </c>
      <c r="K30" s="65">
        <v>89417.119839999999</v>
      </c>
    </row>
    <row r="31" spans="1:11" ht="19.2" customHeight="1" x14ac:dyDescent="0.3">
      <c r="A31" s="6"/>
      <c r="B31" s="6" t="s">
        <v>0</v>
      </c>
      <c r="C31" s="7">
        <v>3697491.1619899999</v>
      </c>
      <c r="D31" s="7">
        <v>602637.43799000001</v>
      </c>
      <c r="E31" s="7">
        <v>3094853.7242000001</v>
      </c>
      <c r="F31" s="7">
        <v>2214579.0065099997</v>
      </c>
      <c r="G31" s="7">
        <v>481736.33516999998</v>
      </c>
      <c r="H31" s="69">
        <v>1732842.6713399997</v>
      </c>
      <c r="I31" s="68">
        <v>1482912.1556800001</v>
      </c>
      <c r="J31" s="7">
        <v>120901.10282</v>
      </c>
      <c r="K31" s="7">
        <v>1362011.0528599999</v>
      </c>
    </row>
  </sheetData>
  <mergeCells count="10">
    <mergeCell ref="A1:K1"/>
    <mergeCell ref="A2:K2"/>
    <mergeCell ref="I3:K3"/>
    <mergeCell ref="A4:A5"/>
    <mergeCell ref="B4:B5"/>
    <mergeCell ref="C4:C5"/>
    <mergeCell ref="D4:D5"/>
    <mergeCell ref="E4:E5"/>
    <mergeCell ref="F4:H4"/>
    <mergeCell ref="I4:K4"/>
  </mergeCells>
  <printOptions horizontalCentered="1"/>
  <pageMargins left="0.70866141732283472" right="0.11811023622047245" top="0.74803149606299213" bottom="0.35433070866141736" header="0.31496062992125984" footer="0.31496062992125984"/>
  <pageSetup paperSize="9" scale="7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2024</vt:lpstr>
      <vt:lpstr> залишки попередніх років</vt:lpstr>
      <vt:lpstr>'2024'!Заголовки_для_друку</vt:lpstr>
      <vt:lpstr>' залишки попередніх років'!Область_друку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Тетяна Григорівна Чорнодіденко</dc:creator>
  <cp:lastModifiedBy>Василенко Тетяна Іванівна</cp:lastModifiedBy>
  <cp:lastPrinted>2024-04-12T13:08:06Z</cp:lastPrinted>
  <dcterms:created xsi:type="dcterms:W3CDTF">2016-09-07T07:03:14Z</dcterms:created>
  <dcterms:modified xsi:type="dcterms:W3CDTF">2024-04-12T13:10:24Z</dcterms:modified>
</cp:coreProperties>
</file>