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 filterPrivacy="1" defaultThemeVersion="124226"/>
  <xr:revisionPtr revIDLastSave="0" documentId="13_ncr:1_{AC89D490-413C-476A-87E3-3BCD4C8DF895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  <sheet name="Лист2" sheetId="2" r:id="rId2"/>
    <sheet name="Лист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O74" i="1" l="1"/>
  <c r="M74" i="1"/>
  <c r="L74" i="1"/>
  <c r="J74" i="1"/>
  <c r="F74" i="1"/>
  <c r="E74" i="1"/>
  <c r="M73" i="1"/>
  <c r="J73" i="1"/>
  <c r="G73" i="1"/>
  <c r="N73" i="1" s="1"/>
  <c r="N71" i="1"/>
  <c r="P71" i="1" s="1"/>
  <c r="P74" i="1" s="1"/>
  <c r="L68" i="1"/>
  <c r="H68" i="1"/>
  <c r="E68" i="1"/>
  <c r="P67" i="1"/>
  <c r="P68" i="1" s="1"/>
  <c r="M67" i="1"/>
  <c r="M68" i="1" s="1"/>
  <c r="J67" i="1"/>
  <c r="J68" i="1" s="1"/>
  <c r="G67" i="1"/>
  <c r="M66" i="1"/>
  <c r="J66" i="1"/>
  <c r="G66" i="1"/>
  <c r="L64" i="1"/>
  <c r="L75" i="1" s="1"/>
  <c r="I64" i="1"/>
  <c r="I75" i="1" s="1"/>
  <c r="H64" i="1"/>
  <c r="F64" i="1"/>
  <c r="E64" i="1"/>
  <c r="M63" i="1"/>
  <c r="J63" i="1"/>
  <c r="G63" i="1"/>
  <c r="N63" i="1" s="1"/>
  <c r="M62" i="1"/>
  <c r="J62" i="1"/>
  <c r="G62" i="1"/>
  <c r="N62" i="1" s="1"/>
  <c r="P62" i="1" s="1"/>
  <c r="M61" i="1"/>
  <c r="J61" i="1"/>
  <c r="G61" i="1"/>
  <c r="N61" i="1" s="1"/>
  <c r="P61" i="1" s="1"/>
  <c r="M60" i="1"/>
  <c r="J60" i="1"/>
  <c r="G60" i="1"/>
  <c r="N60" i="1" s="1"/>
  <c r="P60" i="1" s="1"/>
  <c r="M59" i="1"/>
  <c r="J59" i="1"/>
  <c r="G59" i="1"/>
  <c r="O59" i="1" s="1"/>
  <c r="M58" i="1"/>
  <c r="J58" i="1"/>
  <c r="G58" i="1"/>
  <c r="N58" i="1" s="1"/>
  <c r="M57" i="1"/>
  <c r="J57" i="1"/>
  <c r="G57" i="1"/>
  <c r="N57" i="1" s="1"/>
  <c r="M56" i="1"/>
  <c r="J56" i="1"/>
  <c r="G56" i="1"/>
  <c r="N56" i="1" s="1"/>
  <c r="P56" i="1" s="1"/>
  <c r="M55" i="1"/>
  <c r="J55" i="1"/>
  <c r="G55" i="1"/>
  <c r="N55" i="1" s="1"/>
  <c r="P55" i="1" s="1"/>
  <c r="M54" i="1"/>
  <c r="J54" i="1"/>
  <c r="G54" i="1"/>
  <c r="N54" i="1" s="1"/>
  <c r="M53" i="1"/>
  <c r="J53" i="1"/>
  <c r="G53" i="1"/>
  <c r="N53" i="1" s="1"/>
  <c r="O52" i="1"/>
  <c r="M52" i="1"/>
  <c r="J52" i="1"/>
  <c r="G52" i="1"/>
  <c r="N52" i="1" s="1"/>
  <c r="O51" i="1"/>
  <c r="M51" i="1"/>
  <c r="J51" i="1"/>
  <c r="G51" i="1"/>
  <c r="N51" i="1" s="1"/>
  <c r="M50" i="1"/>
  <c r="J50" i="1"/>
  <c r="G50" i="1"/>
  <c r="N50" i="1" s="1"/>
  <c r="P50" i="1" s="1"/>
  <c r="O49" i="1"/>
  <c r="M49" i="1"/>
  <c r="J49" i="1"/>
  <c r="G49" i="1"/>
  <c r="N49" i="1" s="1"/>
  <c r="O48" i="1"/>
  <c r="M48" i="1"/>
  <c r="J48" i="1"/>
  <c r="G48" i="1"/>
  <c r="N48" i="1" s="1"/>
  <c r="P48" i="1" s="1"/>
  <c r="J47" i="1"/>
  <c r="G47" i="1"/>
  <c r="O47" i="1" s="1"/>
  <c r="M46" i="1"/>
  <c r="J46" i="1"/>
  <c r="G46" i="1"/>
  <c r="N46" i="1" s="1"/>
  <c r="N45" i="1"/>
  <c r="P45" i="1" s="1"/>
  <c r="M45" i="1"/>
  <c r="J45" i="1"/>
  <c r="G45" i="1"/>
  <c r="M44" i="1"/>
  <c r="J44" i="1"/>
  <c r="G44" i="1"/>
  <c r="N44" i="1" s="1"/>
  <c r="P44" i="1" s="1"/>
  <c r="M43" i="1"/>
  <c r="J43" i="1"/>
  <c r="G43" i="1"/>
  <c r="N43" i="1" s="1"/>
  <c r="P43" i="1" s="1"/>
  <c r="M42" i="1"/>
  <c r="J42" i="1"/>
  <c r="G42" i="1"/>
  <c r="N42" i="1" s="1"/>
  <c r="P42" i="1" s="1"/>
  <c r="M41" i="1"/>
  <c r="J41" i="1"/>
  <c r="G41" i="1"/>
  <c r="O41" i="1" s="1"/>
  <c r="M40" i="1"/>
  <c r="J40" i="1"/>
  <c r="G40" i="1"/>
  <c r="N40" i="1" s="1"/>
  <c r="P40" i="1" s="1"/>
  <c r="M39" i="1"/>
  <c r="J39" i="1"/>
  <c r="G39" i="1"/>
  <c r="N39" i="1" s="1"/>
  <c r="P39" i="1" s="1"/>
  <c r="M38" i="1"/>
  <c r="J38" i="1"/>
  <c r="G38" i="1"/>
  <c r="O38" i="1" s="1"/>
  <c r="M37" i="1"/>
  <c r="J37" i="1"/>
  <c r="G37" i="1"/>
  <c r="N37" i="1" s="1"/>
  <c r="M36" i="1"/>
  <c r="J36" i="1"/>
  <c r="G36" i="1"/>
  <c r="N36" i="1" s="1"/>
  <c r="P36" i="1" s="1"/>
  <c r="M35" i="1"/>
  <c r="J35" i="1"/>
  <c r="G35" i="1"/>
  <c r="N35" i="1" s="1"/>
  <c r="O34" i="1"/>
  <c r="M34" i="1"/>
  <c r="J34" i="1"/>
  <c r="G34" i="1"/>
  <c r="N34" i="1" s="1"/>
  <c r="M33" i="1"/>
  <c r="J33" i="1"/>
  <c r="G33" i="1"/>
  <c r="N33" i="1" s="1"/>
  <c r="M32" i="1"/>
  <c r="J32" i="1"/>
  <c r="G32" i="1"/>
  <c r="N32" i="1" s="1"/>
  <c r="P32" i="1" s="1"/>
  <c r="M31" i="1"/>
  <c r="J31" i="1"/>
  <c r="G31" i="1"/>
  <c r="N31" i="1" s="1"/>
  <c r="P31" i="1" s="1"/>
  <c r="M30" i="1"/>
  <c r="J30" i="1"/>
  <c r="G30" i="1"/>
  <c r="N30" i="1" s="1"/>
  <c r="O30" i="1" s="1"/>
  <c r="M29" i="1"/>
  <c r="J29" i="1"/>
  <c r="G29" i="1"/>
  <c r="N29" i="1" s="1"/>
  <c r="M28" i="1"/>
  <c r="J28" i="1"/>
  <c r="G28" i="1"/>
  <c r="N28" i="1" s="1"/>
  <c r="M27" i="1"/>
  <c r="J27" i="1"/>
  <c r="G27" i="1"/>
  <c r="N27" i="1" s="1"/>
  <c r="P26" i="1"/>
  <c r="M26" i="1"/>
  <c r="J26" i="1"/>
  <c r="G26" i="1"/>
  <c r="N26" i="1" s="1"/>
  <c r="M25" i="1"/>
  <c r="J25" i="1"/>
  <c r="G25" i="1"/>
  <c r="P25" i="1" s="1"/>
  <c r="M24" i="1"/>
  <c r="J24" i="1"/>
  <c r="G24" i="1"/>
  <c r="N24" i="1" s="1"/>
  <c r="M23" i="1"/>
  <c r="J23" i="1"/>
  <c r="G23" i="1"/>
  <c r="N23" i="1" s="1"/>
  <c r="O23" i="1" s="1"/>
  <c r="M22" i="1"/>
  <c r="J22" i="1"/>
  <c r="G22" i="1"/>
  <c r="N22" i="1" s="1"/>
  <c r="P22" i="1" s="1"/>
  <c r="M21" i="1"/>
  <c r="J21" i="1"/>
  <c r="G21" i="1"/>
  <c r="N21" i="1" s="1"/>
  <c r="P21" i="1" s="1"/>
  <c r="M20" i="1"/>
  <c r="J20" i="1"/>
  <c r="G20" i="1"/>
  <c r="N20" i="1" s="1"/>
  <c r="P20" i="1" s="1"/>
  <c r="M19" i="1"/>
  <c r="J19" i="1"/>
  <c r="G19" i="1"/>
  <c r="N19" i="1" s="1"/>
  <c r="M18" i="1"/>
  <c r="J18" i="1"/>
  <c r="G18" i="1"/>
  <c r="N18" i="1" s="1"/>
  <c r="P18" i="1" s="1"/>
  <c r="M17" i="1"/>
  <c r="J17" i="1"/>
  <c r="G17" i="1"/>
  <c r="N17" i="1" s="1"/>
  <c r="P17" i="1" s="1"/>
  <c r="M16" i="1"/>
  <c r="J16" i="1"/>
  <c r="G16" i="1"/>
  <c r="N16" i="1" s="1"/>
  <c r="P16" i="1" s="1"/>
  <c r="M15" i="1"/>
  <c r="J15" i="1"/>
  <c r="G15" i="1"/>
  <c r="N15" i="1" s="1"/>
  <c r="P15" i="1" s="1"/>
  <c r="M14" i="1"/>
  <c r="J14" i="1"/>
  <c r="G14" i="1"/>
  <c r="N14" i="1" s="1"/>
  <c r="P14" i="1" s="1"/>
  <c r="M13" i="1"/>
  <c r="J13" i="1"/>
  <c r="G13" i="1"/>
  <c r="O13" i="1" s="1"/>
  <c r="M12" i="1"/>
  <c r="J12" i="1"/>
  <c r="G12" i="1"/>
  <c r="N12" i="1" s="1"/>
  <c r="M11" i="1"/>
  <c r="J11" i="1"/>
  <c r="G11" i="1"/>
  <c r="N11" i="1" s="1"/>
  <c r="M10" i="1"/>
  <c r="J10" i="1"/>
  <c r="G10" i="1"/>
  <c r="N10" i="1" s="1"/>
  <c r="P10" i="1" s="1"/>
  <c r="M9" i="1"/>
  <c r="J9" i="1"/>
  <c r="G9" i="1"/>
  <c r="N9" i="1" s="1"/>
  <c r="M8" i="1"/>
  <c r="J8" i="1"/>
  <c r="G8" i="1"/>
  <c r="N8" i="1" s="1"/>
  <c r="M7" i="1"/>
  <c r="J7" i="1"/>
  <c r="G7" i="1"/>
  <c r="O7" i="1" s="1"/>
  <c r="M6" i="1"/>
  <c r="J6" i="1"/>
  <c r="G6" i="1"/>
  <c r="N6" i="1" s="1"/>
  <c r="M5" i="1"/>
  <c r="J5" i="1"/>
  <c r="G5" i="1"/>
  <c r="N5" i="1" s="1"/>
  <c r="P5" i="1" s="1"/>
  <c r="M4" i="1"/>
  <c r="J4" i="1"/>
  <c r="G4" i="1"/>
  <c r="N7" i="1" l="1"/>
  <c r="N13" i="1"/>
  <c r="P13" i="1" s="1"/>
  <c r="N25" i="1"/>
  <c r="F75" i="1"/>
  <c r="G68" i="1"/>
  <c r="J64" i="1"/>
  <c r="J75" i="1" s="1"/>
  <c r="N41" i="1"/>
  <c r="P51" i="1"/>
  <c r="P52" i="1"/>
  <c r="N59" i="1"/>
  <c r="P59" i="1" s="1"/>
  <c r="G64" i="1"/>
  <c r="M64" i="1"/>
  <c r="M75" i="1" s="1"/>
  <c r="N38" i="1"/>
  <c r="P38" i="1" s="1"/>
  <c r="E75" i="1"/>
  <c r="H75" i="1"/>
  <c r="O6" i="1"/>
  <c r="O11" i="1"/>
  <c r="P11" i="1" s="1"/>
  <c r="O24" i="1"/>
  <c r="P37" i="1"/>
  <c r="N47" i="1"/>
  <c r="O53" i="1"/>
  <c r="P53" i="1" s="1"/>
  <c r="O54" i="1"/>
  <c r="P54" i="1" s="1"/>
  <c r="O57" i="1"/>
  <c r="P57" i="1" s="1"/>
  <c r="P58" i="1"/>
  <c r="P63" i="1"/>
  <c r="G74" i="1"/>
  <c r="G75" i="1" s="1"/>
  <c r="N74" i="1"/>
  <c r="O9" i="1"/>
  <c r="O12" i="1"/>
  <c r="N4" i="1"/>
  <c r="N66" i="1"/>
  <c r="N68" i="1" s="1"/>
  <c r="N64" i="1" l="1"/>
  <c r="N75" i="1" s="1"/>
  <c r="P4" i="1"/>
  <c r="P64" i="1" s="1"/>
  <c r="P75" i="1" s="1"/>
  <c r="O64" i="1"/>
  <c r="O75" i="1" s="1"/>
</calcChain>
</file>

<file path=xl/sharedStrings.xml><?xml version="1.0" encoding="utf-8"?>
<sst xmlns="http://schemas.openxmlformats.org/spreadsheetml/2006/main" count="250" uniqueCount="188">
  <si>
    <t>number</t>
  </si>
  <si>
    <t>tenant</t>
  </si>
  <si>
    <t>contract</t>
  </si>
  <si>
    <t>object of rent</t>
  </si>
  <si>
    <t>rent arrears</t>
  </si>
  <si>
    <t>land tax arrears</t>
  </si>
  <si>
    <t>just for November</t>
  </si>
  <si>
    <t>accrued</t>
  </si>
  <si>
    <t>payment date</t>
  </si>
  <si>
    <t>debt at the beginning of December</t>
  </si>
  <si>
    <t>December</t>
  </si>
  <si>
    <t>land tax</t>
  </si>
  <si>
    <t>since the beginning of the year</t>
  </si>
  <si>
    <t>date</t>
  </si>
  <si>
    <t>all debt</t>
  </si>
  <si>
    <t>lend tax</t>
  </si>
  <si>
    <t>rent without land tax</t>
  </si>
  <si>
    <t>Адвокатське бюро "Василя Теслюка"</t>
  </si>
  <si>
    <t>№4340-Д-10-22 від 10.03.22р.</t>
  </si>
  <si>
    <t>м-н.Будівельників 1, кім. 134</t>
  </si>
  <si>
    <t>null</t>
  </si>
  <si>
    <t>Алексєєнко Анатолій Григорович</t>
  </si>
  <si>
    <t>№196 від 05.08.08</t>
  </si>
  <si>
    <t>м-н Будівельників,7б, під'їзд №3</t>
  </si>
  <si>
    <t>Асоціація захисту прав інвалідів з дитинства "Надія"</t>
  </si>
  <si>
    <t>№ 275 від 20.04.2011</t>
  </si>
  <si>
    <t>оренда (м-н Перемоги, 23, прим.1-313, 1-315,)</t>
  </si>
  <si>
    <t xml:space="preserve"> №79 від 28.11.2024</t>
  </si>
  <si>
    <t xml:space="preserve">відшкодування плати земельного податку (м-н Перемоги, 23, прим.1-313,1-314,1-315) </t>
  </si>
  <si>
    <t>Вальчук Світлана Семенівна</t>
  </si>
  <si>
    <t>№201 від 25.10.08</t>
  </si>
  <si>
    <t>оренда м-н Вараш 42 пов.1 прим.102</t>
  </si>
  <si>
    <t xml:space="preserve">Вараський міський центр соціальних служб </t>
  </si>
  <si>
    <t>№34 від 05.07.2022</t>
  </si>
  <si>
    <t>відшкодування плати земельного податку (м-н Перемоги, 23, прим. 2-221,2-225</t>
  </si>
  <si>
    <t xml:space="preserve">  № 75 від 11.06.2024р.</t>
  </si>
  <si>
    <t>відшкодування плати земельного податку (прим.1-216-1-232, м-н Перемоги, 23)</t>
  </si>
  <si>
    <t xml:space="preserve"> № 71 від 07.03.2024</t>
  </si>
  <si>
    <t>відшкодування плати земельного податку (прим.66, м-н Будівельників, б.5/1)</t>
  </si>
  <si>
    <t>№13 від 14.08.2023року</t>
  </si>
  <si>
    <t>оренда (нежитлове приміщення №66, м-н Будівельників, 5, корпус 1)</t>
  </si>
  <si>
    <t>№ 4340-Д-115-23-10  від 27.07.2023</t>
  </si>
  <si>
    <t>оренда (м-н Вараш, 42, прим.104)</t>
  </si>
  <si>
    <t>№ 4340-Д-117-23-12  від 27.07.2023</t>
  </si>
  <si>
    <t>оренда (м-н Перемоги, 23, прим. 2-225)</t>
  </si>
  <si>
    <t xml:space="preserve"> Виконавчий комітет Вараської міської</t>
  </si>
  <si>
    <t xml:space="preserve"> №4340-ДОМ-98-21</t>
  </si>
  <si>
    <t>оренда ( прим.№103,125, Промислова зона, 54)</t>
  </si>
  <si>
    <t xml:space="preserve"> №4340-Д-22-22</t>
  </si>
  <si>
    <t xml:space="preserve">оренда ( прим.№107,108, Промислова зона, 54) </t>
  </si>
  <si>
    <t>№4340-Д-49-22 від 05.08.22</t>
  </si>
  <si>
    <t>оренда (підвальні прим.№03,04,05,06,07, та прим.№112,113,114,115,117,124, І-пов. Промислова зона, 54</t>
  </si>
  <si>
    <t>Володимирецька автошкола ТСОУ</t>
  </si>
  <si>
    <t>№245 від 10.11.09</t>
  </si>
  <si>
    <t>оренда м-н Перемоги 23 п.4</t>
  </si>
  <si>
    <t>Гриневич Т.В.</t>
  </si>
  <si>
    <t>31 від 01.08.14р.</t>
  </si>
  <si>
    <t>оренда м-н Перемоги 25 прим.№2-102</t>
  </si>
  <si>
    <t>№236 від 01.08.09</t>
  </si>
  <si>
    <t xml:space="preserve">оренда м-н Перемоги 25 </t>
  </si>
  <si>
    <t>ГО "Культурний центр"</t>
  </si>
  <si>
    <t>№55 від 27.10.16</t>
  </si>
  <si>
    <t>м-н Вараш42 прим.105</t>
  </si>
  <si>
    <t xml:space="preserve">Департамент культури, туризму, молоді та спорту </t>
  </si>
  <si>
    <t xml:space="preserve"> №252/2021/19  від 17.12.2021</t>
  </si>
  <si>
    <t>Відшкодування плати земельного податку</t>
  </si>
  <si>
    <t xml:space="preserve"> №78  від 16.09.2024р.</t>
  </si>
  <si>
    <t>відшкодування плати земельного податку</t>
  </si>
  <si>
    <t>ДУ" Полицька виправна колонія"</t>
  </si>
  <si>
    <t xml:space="preserve">оренда(прим.№105,106 м-н Вараш, б.40) </t>
  </si>
  <si>
    <t>№4340-Д-146-22 від 29.12.2022р.</t>
  </si>
  <si>
    <t>Єфремовцев С.В.</t>
  </si>
  <si>
    <t>№262 від 09.07.10</t>
  </si>
  <si>
    <t xml:space="preserve">оренда м-н Вараш ,42 п.1 </t>
  </si>
  <si>
    <t xml:space="preserve">Західне міжрегіональне управління Міністерства юстиції (м.Львів)                                    </t>
  </si>
  <si>
    <t xml:space="preserve"> №4340-ДОМ-3-22 від 10.02.2022р.</t>
  </si>
  <si>
    <t>оренда (прим.№7,8,101,102,103,105,106, м-н Вараш, 44)</t>
  </si>
  <si>
    <t xml:space="preserve"> №309 від 28.05.2012р.</t>
  </si>
  <si>
    <t>оренда (м-н Будівельників, 4/1, прим.27 )</t>
  </si>
  <si>
    <t>Західний міжрегіональний центр з надання безоплатної правничої допомоги</t>
  </si>
  <si>
    <t xml:space="preserve"> №7 від 21.06.2023</t>
  </si>
  <si>
    <t xml:space="preserve">оренда (прим. №160,163,164, м-н Будів.1) </t>
  </si>
  <si>
    <t>Базиляк Марія Василівна</t>
  </si>
  <si>
    <t>№55 від 03.04.2023р.</t>
  </si>
  <si>
    <t>відшкод. Плати земельн. Подат.</t>
  </si>
  <si>
    <t>№4340-Д-12-23-3 від 03.04.2023р.</t>
  </si>
  <si>
    <t>оренда м-н Будівельників 1б</t>
  </si>
  <si>
    <t>Квач Катерина Гаврилівна</t>
  </si>
  <si>
    <t>№53 від 25.05.2016</t>
  </si>
  <si>
    <t>оренда будівельників 16/2</t>
  </si>
  <si>
    <t>КМО ветеранів України</t>
  </si>
  <si>
    <t>№1 від 09.07.21р.</t>
  </si>
  <si>
    <t>Будівельників 2</t>
  </si>
  <si>
    <t>КП "Житлокомунсервіс"</t>
  </si>
  <si>
    <t>№69 від 11.09.2017</t>
  </si>
  <si>
    <t>бокси ,склад по вул. Кібенка</t>
  </si>
  <si>
    <t xml:space="preserve">                                                                    КП "Благоустрій" ВМР</t>
  </si>
  <si>
    <t>№4340-Д-26-22 від 06.06.2022</t>
  </si>
  <si>
    <t>оренда (м-н Будівельників, б.14/1, прим.71 )</t>
  </si>
  <si>
    <t>Крищук Юлія Сергіївна</t>
  </si>
  <si>
    <t>№4343-Д-23-4 від 04.04.2023р.</t>
  </si>
  <si>
    <t>оренда м-н Вараш б.40,прим.101</t>
  </si>
  <si>
    <t>Марковець Олександр Васильович</t>
  </si>
  <si>
    <t xml:space="preserve">№14 </t>
  </si>
  <si>
    <t>оренда (м-н Вараш, 40, приміщення 102)</t>
  </si>
  <si>
    <t>Навчально-методичний центр ЦЗ Н та БЖД  РО</t>
  </si>
  <si>
    <t xml:space="preserve"> №72 від 22.02.2024</t>
  </si>
  <si>
    <t>відшкод. плати земельного податку(м-н Перемоги, 23, прим.2-406, 2-409, 2-412,)</t>
  </si>
  <si>
    <t xml:space="preserve"> №3440-Д-17-22  від 17.06.2022</t>
  </si>
  <si>
    <t>оренда (м-н Перемоги, 23, прим.2-406, 2-409, 2-412,)</t>
  </si>
  <si>
    <t>Олеш Сергій Васильович</t>
  </si>
  <si>
    <t>оренда (нежитлове приміщення №51, м-н Будівельників, 12, корпус 2) № 4340-Д-35-24 від 20.06.2024р.</t>
  </si>
  <si>
    <t>оренда автостоянка"північна", Перемоги53</t>
  </si>
  <si>
    <t>ПрАТ "Київстар"</t>
  </si>
  <si>
    <t>№23 від 31.12.21р.</t>
  </si>
  <si>
    <t>відшкодування плати земельного податку  (м-н Вараш 25В(дах)</t>
  </si>
  <si>
    <t>№65 від 17.07.2017</t>
  </si>
  <si>
    <t>оренда Перемогт 23</t>
  </si>
  <si>
    <t>№285 від 15.07.11</t>
  </si>
  <si>
    <t>оренда</t>
  </si>
  <si>
    <t>№76 від 09.08.2018</t>
  </si>
  <si>
    <t>№134 від 04.10.06</t>
  </si>
  <si>
    <t>м-н Будівельників,3дах</t>
  </si>
  <si>
    <t xml:space="preserve"> №52 від 01.03.2023 року </t>
  </si>
  <si>
    <t xml:space="preserve">відшкодування плати земельного податку (м-н Перемоги, 23 (дах)) </t>
  </si>
  <si>
    <t>Приватне акціонерне товариство "ВФ Україна"</t>
  </si>
  <si>
    <t xml:space="preserve"> № 21 від 28.12.2021</t>
  </si>
  <si>
    <t xml:space="preserve">відшкодування плати земельного податку </t>
  </si>
  <si>
    <t>№74 від 01.06.18</t>
  </si>
  <si>
    <t xml:space="preserve">оренда Перемоги 23, дах </t>
  </si>
  <si>
    <t>Сергійчук Володимир Федосійович</t>
  </si>
  <si>
    <t>№27 від 31.12.21</t>
  </si>
  <si>
    <t>відшкод плат. зем. податку</t>
  </si>
  <si>
    <t>№4340-ДОМ-61-21/10 від 18.01.13</t>
  </si>
  <si>
    <t>оренда Промислова зона 49, їдальня№1</t>
  </si>
  <si>
    <t>Сергійчук Дмитро Володимирович</t>
  </si>
  <si>
    <t>№71 від 29.12.2017</t>
  </si>
  <si>
    <t>оренда Промислова зона49</t>
  </si>
  <si>
    <t>№13 від 22.07.2013р.</t>
  </si>
  <si>
    <t>оренда Промислова зона,49</t>
  </si>
  <si>
    <t>ТзОВ КНМУ "Електропівденмонтаж"</t>
  </si>
  <si>
    <t>№70 від 01.01.2024р.</t>
  </si>
  <si>
    <t>відшкодування плати земельного податку ( тепло-холод.склад Промис.зона, 51/1)</t>
  </si>
  <si>
    <t>№202 від 06.11.08</t>
  </si>
  <si>
    <t>оренда Промислова зона, прим. АПК буд.Бази №1, №2</t>
  </si>
  <si>
    <t>№52 від 25.03.16</t>
  </si>
  <si>
    <t>оренда Промислова зона 51/1 тепло-холод. склад</t>
  </si>
  <si>
    <t>ТОВ "Грін Зона"</t>
  </si>
  <si>
    <t>№16 від 04.03.2024</t>
  </si>
  <si>
    <t>Договір оренди (нежит. прим. "Молочна кухня" м-н Вараш,23а)</t>
  </si>
  <si>
    <t>№74 від 04.03.2024</t>
  </si>
  <si>
    <t>відшкодування плати земельного податку (нежит. прим. "Молочна кухня" м-нВараш,23)</t>
  </si>
  <si>
    <t>Управління освіти виконавчого комітету Вараської міської ради</t>
  </si>
  <si>
    <t>№260 від 30.06.2010</t>
  </si>
  <si>
    <t>Перемоги 23 поверх 1,2,3,4</t>
  </si>
  <si>
    <t xml:space="preserve"> № 73  від 01.08.2024</t>
  </si>
  <si>
    <t>відшкодування плати земельного податку (м-н Перемоги, 23, пов.1,4,5)</t>
  </si>
  <si>
    <t>Фадєєва Світлана Василівна</t>
  </si>
  <si>
    <t>№40 від 04.03.15</t>
  </si>
  <si>
    <t>оренда м-н Будівельників 2, прим. №148,146</t>
  </si>
  <si>
    <t>Народний депутат України Шараськін Андрій Андрійович</t>
  </si>
  <si>
    <t>№54</t>
  </si>
  <si>
    <t>відшкодування плати земельного податку(прим.№1-101, м-н Перемоги, 25) №54</t>
  </si>
  <si>
    <t>№4340-ДОМ-40-21</t>
  </si>
  <si>
    <t>Договір оренди (прим.№1-101, м-н Перемоги, 25) №4340-ДОМ-40-21</t>
  </si>
  <si>
    <t xml:space="preserve">Цьомах Микола Романович 
.
</t>
  </si>
  <si>
    <t xml:space="preserve"> № 4340-Д-35-24 від 20.06.2024р.</t>
  </si>
  <si>
    <t>(нежитлове приміщення №51, м-н Будівельників, 12, корпус 2)</t>
  </si>
  <si>
    <t>Всього:</t>
  </si>
  <si>
    <t>Головне управління Держгеокадастру у Рівненській області</t>
  </si>
  <si>
    <t>№98 від 11.04.2017</t>
  </si>
  <si>
    <t>ореда (част.прим.холу в будівлі ЖКУ і ОДС ІІІ-пов., майдан Незалежності, 2)</t>
  </si>
  <si>
    <t>Логвиненко Валентина М</t>
  </si>
  <si>
    <t xml:space="preserve">№26 від 01.05.2014 </t>
  </si>
  <si>
    <t>суборенда Будівельників 3</t>
  </si>
  <si>
    <t>КМОВО "Свобода"</t>
  </si>
  <si>
    <t>№29 від 20.06.14</t>
  </si>
  <si>
    <t>оренда Буд.3примс№304 1 3пов</t>
  </si>
  <si>
    <t>Бедик Ольга Валентинівна</t>
  </si>
  <si>
    <t>№27 від 28,05.14</t>
  </si>
  <si>
    <t>оренда Будівельників3 прим.№204-1</t>
  </si>
  <si>
    <t>Мирончук О.М.</t>
  </si>
  <si>
    <t>№111 від 16.11.05р.</t>
  </si>
  <si>
    <t>вул.Енергетиків ,27/6</t>
  </si>
  <si>
    <t>Громадська організація "Учасники АТО " м.Вараш</t>
  </si>
  <si>
    <t>№78 від 06.09.18р.</t>
  </si>
  <si>
    <t>пром,зона 54, приміщ.№107,108</t>
  </si>
  <si>
    <t>Загальна заборгованість по всім договорам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</si>
</sst>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yyyy\-mm\-dd;@"/>
    <numFmt numFmtId="165" formatCode="0.00;[Red]0.00"/>
  </numFmts>
  <fonts count="13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8"/>
      <color theme="1"/>
      <name val="Calibri"/>
      <family val="2"/>
      <charset val="204"/>
      <scheme val="minor"/>
    </font>
    <font>
      <b/>
      <sz val="9"/>
      <color theme="1"/>
      <name val="Calibri"/>
      <family val="2"/>
      <charset val="204"/>
      <scheme val="minor"/>
    </font>
    <font>
      <sz val="8"/>
      <color theme="1"/>
      <name val="Calibri"/>
      <family val="2"/>
      <scheme val="minor"/>
    </font>
    <font>
      <sz val="8"/>
      <name val="Arial"/>
      <family val="2"/>
    </font>
    <font>
      <sz val="7"/>
      <name val="Arial"/>
      <family val="2"/>
    </font>
    <font>
      <sz val="7"/>
      <color theme="1"/>
      <name val="Calibri"/>
      <family val="2"/>
      <scheme val="minor"/>
    </font>
    <font>
      <sz val="8"/>
      <color theme="1"/>
      <name val="Arial"/>
      <family val="2"/>
    </font>
    <font>
      <sz val="8"/>
      <name val="Calibri"/>
      <family val="2"/>
      <charset val="204"/>
      <scheme val="minor"/>
    </font>
    <font>
      <i/>
      <sz val="8"/>
      <color theme="1"/>
      <name val="Calibri"/>
      <family val="2"/>
      <charset val="204"/>
      <scheme val="minor"/>
    </font>
    <font>
      <sz val="6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22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22"/>
      </left>
      <right style="thin">
        <color indexed="22"/>
      </right>
      <top/>
      <bottom/>
      <diagonal/>
    </border>
    <border>
      <left style="thin">
        <color indexed="22"/>
      </left>
      <right style="thin">
        <color indexed="22"/>
      </right>
      <top/>
      <bottom style="thin">
        <color indexed="2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/>
      <diagonal/>
    </border>
    <border>
      <left style="thin">
        <color indexed="22"/>
      </left>
      <right/>
      <top style="thin">
        <color indexed="22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22"/>
      </right>
      <top style="thin">
        <color indexed="22"/>
      </top>
      <bottom/>
      <diagonal/>
    </border>
    <border>
      <left style="thin">
        <color indexed="22"/>
      </left>
      <right/>
      <top style="thin">
        <color indexed="22"/>
      </top>
      <bottom style="thin">
        <color indexed="22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5">
    <xf numFmtId="0" fontId="0" fillId="0" borderId="0"/>
    <xf numFmtId="9" fontId="2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</cellStyleXfs>
  <cellXfs count="72">
    <xf numFmtId="0" fontId="0" fillId="0" borderId="0" xfId="0"/>
    <xf numFmtId="0" fontId="4" fillId="2" borderId="2" xfId="0" applyFont="1" applyFill="1" applyBorder="1" applyAlignment="1">
      <alignment horizontal="center"/>
    </xf>
    <xf numFmtId="0" fontId="4" fillId="2" borderId="2" xfId="0" applyFont="1" applyFill="1" applyBorder="1" applyAlignment="1">
      <alignment horizontal="center" wrapText="1"/>
    </xf>
    <xf numFmtId="0" fontId="5" fillId="2" borderId="2" xfId="0" applyFont="1" applyFill="1" applyBorder="1" applyAlignment="1">
      <alignment horizontal="center"/>
    </xf>
    <xf numFmtId="0" fontId="5" fillId="2" borderId="2" xfId="0" applyFont="1" applyFill="1" applyBorder="1" applyAlignment="1">
      <alignment horizontal="center" wrapText="1"/>
    </xf>
    <xf numFmtId="2" fontId="5" fillId="2" borderId="2" xfId="0" applyNumberFormat="1" applyFont="1" applyFill="1" applyBorder="1" applyAlignment="1"/>
    <xf numFmtId="2" fontId="5" fillId="2" borderId="2" xfId="0" applyNumberFormat="1" applyFont="1" applyFill="1" applyBorder="1"/>
    <xf numFmtId="0" fontId="5" fillId="2" borderId="2" xfId="0" applyFont="1" applyFill="1" applyBorder="1"/>
    <xf numFmtId="0" fontId="5" fillId="2" borderId="2" xfId="0" applyFont="1" applyFill="1" applyBorder="1" applyAlignment="1">
      <alignment wrapText="1"/>
    </xf>
    <xf numFmtId="0" fontId="6" fillId="0" borderId="2" xfId="2" applyNumberFormat="1" applyFont="1" applyBorder="1" applyAlignment="1">
      <alignment vertical="top" wrapText="1"/>
    </xf>
    <xf numFmtId="164" fontId="5" fillId="2" borderId="2" xfId="0" applyNumberFormat="1" applyFont="1" applyFill="1" applyBorder="1"/>
    <xf numFmtId="0" fontId="5" fillId="2" borderId="6" xfId="0" applyFont="1" applyFill="1" applyBorder="1" applyAlignment="1">
      <alignment wrapText="1"/>
    </xf>
    <xf numFmtId="0" fontId="7" fillId="0" borderId="7" xfId="3" applyNumberFormat="1" applyFont="1" applyBorder="1" applyAlignment="1">
      <alignment vertical="top" wrapText="1"/>
    </xf>
    <xf numFmtId="0" fontId="5" fillId="2" borderId="3" xfId="0" applyFont="1" applyFill="1" applyBorder="1" applyAlignment="1">
      <alignment wrapText="1"/>
    </xf>
    <xf numFmtId="164" fontId="5" fillId="2" borderId="2" xfId="0" applyNumberFormat="1" applyFont="1" applyFill="1" applyBorder="1" applyAlignment="1">
      <alignment horizontal="right"/>
    </xf>
    <xf numFmtId="0" fontId="6" fillId="2" borderId="2" xfId="4" applyNumberFormat="1" applyFont="1" applyFill="1" applyBorder="1" applyAlignment="1">
      <alignment vertical="top" wrapText="1"/>
    </xf>
    <xf numFmtId="0" fontId="6" fillId="2" borderId="2" xfId="5" applyNumberFormat="1" applyFont="1" applyFill="1" applyBorder="1" applyAlignment="1">
      <alignment vertical="top" wrapText="1"/>
    </xf>
    <xf numFmtId="164" fontId="5" fillId="2" borderId="2" xfId="0" applyNumberFormat="1" applyFont="1" applyFill="1" applyBorder="1" applyAlignment="1">
      <alignment horizontal="center"/>
    </xf>
    <xf numFmtId="0" fontId="6" fillId="2" borderId="8" xfId="6" applyNumberFormat="1" applyFont="1" applyFill="1" applyBorder="1" applyAlignment="1">
      <alignment vertical="top" wrapText="1"/>
    </xf>
    <xf numFmtId="0" fontId="6" fillId="2" borderId="7" xfId="6" applyNumberFormat="1" applyFont="1" applyFill="1" applyBorder="1" applyAlignment="1">
      <alignment vertical="top" wrapText="1"/>
    </xf>
    <xf numFmtId="0" fontId="6" fillId="2" borderId="2" xfId="7" applyNumberFormat="1" applyFont="1" applyFill="1" applyBorder="1" applyAlignment="1">
      <alignment vertical="top" wrapText="1"/>
    </xf>
    <xf numFmtId="2" fontId="5" fillId="2" borderId="2" xfId="1" applyNumberFormat="1" applyFont="1" applyFill="1" applyBorder="1"/>
    <xf numFmtId="0" fontId="1" fillId="2" borderId="2" xfId="0" applyFont="1" applyFill="1" applyBorder="1" applyAlignment="1">
      <alignment wrapText="1"/>
    </xf>
    <xf numFmtId="0" fontId="6" fillId="2" borderId="2" xfId="4" applyNumberFormat="1" applyFont="1" applyFill="1" applyBorder="1" applyAlignment="1">
      <alignment horizontal="center" vertical="top" wrapText="1"/>
    </xf>
    <xf numFmtId="0" fontId="6" fillId="2" borderId="9" xfId="4" applyNumberFormat="1" applyFont="1" applyFill="1" applyBorder="1" applyAlignment="1">
      <alignment horizontal="center" vertical="top" wrapText="1"/>
    </xf>
    <xf numFmtId="0" fontId="8" fillId="2" borderId="2" xfId="0" applyFont="1" applyFill="1" applyBorder="1" applyAlignment="1">
      <alignment wrapText="1"/>
    </xf>
    <xf numFmtId="0" fontId="6" fillId="0" borderId="2" xfId="8" applyNumberFormat="1" applyFont="1" applyBorder="1" applyAlignment="1">
      <alignment vertical="top" wrapText="1"/>
    </xf>
    <xf numFmtId="0" fontId="7" fillId="2" borderId="10" xfId="9" applyNumberFormat="1" applyFont="1" applyFill="1" applyBorder="1" applyAlignment="1">
      <alignment vertical="top" wrapText="1"/>
    </xf>
    <xf numFmtId="0" fontId="6" fillId="2" borderId="10" xfId="9" applyNumberFormat="1" applyFont="1" applyFill="1" applyBorder="1" applyAlignment="1">
      <alignment vertical="top" wrapText="1"/>
    </xf>
    <xf numFmtId="0" fontId="9" fillId="3" borderId="2" xfId="2" applyNumberFormat="1" applyFont="1" applyFill="1" applyBorder="1" applyAlignment="1">
      <alignment vertical="top" wrapText="1"/>
    </xf>
    <xf numFmtId="0" fontId="6" fillId="0" borderId="10" xfId="2" applyNumberFormat="1" applyFont="1" applyBorder="1" applyAlignment="1">
      <alignment vertical="top" wrapText="1"/>
    </xf>
    <xf numFmtId="0" fontId="6" fillId="2" borderId="10" xfId="10" applyNumberFormat="1" applyFont="1" applyFill="1" applyBorder="1" applyAlignment="1">
      <alignment vertical="top" wrapText="1"/>
    </xf>
    <xf numFmtId="2" fontId="5" fillId="2" borderId="8" xfId="0" applyNumberFormat="1" applyFont="1" applyFill="1" applyBorder="1"/>
    <xf numFmtId="2" fontId="5" fillId="2" borderId="2" xfId="0" applyNumberFormat="1" applyFont="1" applyFill="1" applyBorder="1" applyAlignment="1">
      <alignment horizontal="right"/>
    </xf>
    <xf numFmtId="0" fontId="9" fillId="3" borderId="11" xfId="2" applyNumberFormat="1" applyFont="1" applyFill="1" applyBorder="1" applyAlignment="1">
      <alignment horizontal="left" vertical="top" wrapText="1"/>
    </xf>
    <xf numFmtId="0" fontId="6" fillId="0" borderId="11" xfId="2" applyNumberFormat="1" applyFont="1" applyBorder="1" applyAlignment="1">
      <alignment vertical="top" wrapText="1"/>
    </xf>
    <xf numFmtId="0" fontId="6" fillId="2" borderId="12" xfId="11" applyNumberFormat="1" applyFont="1" applyFill="1" applyBorder="1" applyAlignment="1">
      <alignment vertical="top" wrapText="1"/>
    </xf>
    <xf numFmtId="0" fontId="6" fillId="2" borderId="2" xfId="12" applyNumberFormat="1" applyFont="1" applyFill="1" applyBorder="1" applyAlignment="1">
      <alignment vertical="top" wrapText="1"/>
    </xf>
    <xf numFmtId="0" fontId="1" fillId="2" borderId="2" xfId="7" applyNumberFormat="1" applyFont="1" applyFill="1" applyBorder="1" applyAlignment="1">
      <alignment vertical="top" wrapText="1"/>
    </xf>
    <xf numFmtId="0" fontId="10" fillId="2" borderId="2" xfId="7" applyNumberFormat="1" applyFont="1" applyFill="1" applyBorder="1" applyAlignment="1">
      <alignment vertical="top" wrapText="1"/>
    </xf>
    <xf numFmtId="0" fontId="11" fillId="2" borderId="2" xfId="0" applyFont="1" applyFill="1" applyBorder="1" applyAlignment="1">
      <alignment wrapText="1"/>
    </xf>
    <xf numFmtId="0" fontId="6" fillId="2" borderId="11" xfId="4" applyNumberFormat="1" applyFont="1" applyFill="1" applyBorder="1" applyAlignment="1">
      <alignment vertical="top" wrapText="1"/>
    </xf>
    <xf numFmtId="0" fontId="7" fillId="2" borderId="12" xfId="13" applyNumberFormat="1" applyFont="1" applyFill="1" applyBorder="1" applyAlignment="1">
      <alignment horizontal="center" vertical="top" wrapText="1"/>
    </xf>
    <xf numFmtId="165" fontId="5" fillId="2" borderId="2" xfId="0" applyNumberFormat="1" applyFont="1" applyFill="1" applyBorder="1"/>
    <xf numFmtId="0" fontId="6" fillId="2" borderId="11" xfId="9" applyNumberFormat="1" applyFont="1" applyFill="1" applyBorder="1" applyAlignment="1">
      <alignment vertical="top" wrapText="1"/>
    </xf>
    <xf numFmtId="0" fontId="12" fillId="2" borderId="11" xfId="9" applyNumberFormat="1" applyFont="1" applyFill="1" applyBorder="1" applyAlignment="1">
      <alignment vertical="top" wrapText="1"/>
    </xf>
    <xf numFmtId="0" fontId="6" fillId="2" borderId="13" xfId="9" applyNumberFormat="1" applyFont="1" applyFill="1" applyBorder="1" applyAlignment="1">
      <alignment vertical="top" wrapText="1"/>
    </xf>
    <xf numFmtId="0" fontId="6" fillId="2" borderId="14" xfId="9" applyNumberFormat="1" applyFont="1" applyFill="1" applyBorder="1" applyAlignment="1">
      <alignment vertical="top" wrapText="1"/>
    </xf>
    <xf numFmtId="0" fontId="6" fillId="2" borderId="15" xfId="9" applyNumberFormat="1" applyFont="1" applyFill="1" applyBorder="1" applyAlignment="1">
      <alignment vertical="top" wrapText="1"/>
    </xf>
    <xf numFmtId="0" fontId="6" fillId="2" borderId="2" xfId="9" applyNumberFormat="1" applyFont="1" applyFill="1" applyBorder="1" applyAlignment="1">
      <alignment vertical="top" wrapText="1"/>
    </xf>
    <xf numFmtId="0" fontId="12" fillId="2" borderId="2" xfId="9" applyNumberFormat="1" applyFont="1" applyFill="1" applyBorder="1" applyAlignment="1">
      <alignment vertical="top" wrapText="1"/>
    </xf>
    <xf numFmtId="0" fontId="12" fillId="2" borderId="2" xfId="14" applyNumberFormat="1" applyFont="1" applyFill="1" applyBorder="1" applyAlignment="1">
      <alignment vertical="top" wrapText="1"/>
    </xf>
    <xf numFmtId="0" fontId="5" fillId="2" borderId="1" xfId="0" applyFont="1" applyFill="1" applyBorder="1" applyAlignment="1">
      <alignment wrapText="1"/>
    </xf>
    <xf numFmtId="0" fontId="12" fillId="2" borderId="9" xfId="14" applyNumberFormat="1" applyFont="1" applyFill="1" applyBorder="1" applyAlignment="1">
      <alignment vertical="top" wrapText="1"/>
    </xf>
    <xf numFmtId="0" fontId="6" fillId="2" borderId="16" xfId="11" applyNumberFormat="1" applyFont="1" applyFill="1" applyBorder="1" applyAlignment="1">
      <alignment vertical="top" wrapText="1"/>
    </xf>
    <xf numFmtId="0" fontId="6" fillId="2" borderId="2" xfId="11" applyNumberFormat="1" applyFont="1" applyFill="1" applyBorder="1" applyAlignment="1">
      <alignment vertical="top" wrapText="1"/>
    </xf>
    <xf numFmtId="0" fontId="5" fillId="2" borderId="17" xfId="0" applyFont="1" applyFill="1" applyBorder="1"/>
    <xf numFmtId="0" fontId="5" fillId="2" borderId="0" xfId="0" applyFont="1" applyFill="1" applyBorder="1" applyAlignment="1">
      <alignment wrapText="1"/>
    </xf>
    <xf numFmtId="2" fontId="5" fillId="2" borderId="0" xfId="0" applyNumberFormat="1" applyFont="1" applyFill="1" applyBorder="1"/>
    <xf numFmtId="1" fontId="5" fillId="2" borderId="0" xfId="0" applyNumberFormat="1" applyFont="1" applyFill="1" applyBorder="1"/>
    <xf numFmtId="0" fontId="12" fillId="2" borderId="2" xfId="13" applyNumberFormat="1" applyFont="1" applyFill="1" applyBorder="1" applyAlignment="1">
      <alignment horizontal="left" vertical="top" wrapText="1"/>
    </xf>
    <xf numFmtId="2" fontId="5" fillId="2" borderId="2" xfId="0" applyNumberFormat="1" applyFont="1" applyFill="1" applyBorder="1" applyAlignment="1">
      <alignment wrapText="1"/>
    </xf>
    <xf numFmtId="0" fontId="0" fillId="2" borderId="2" xfId="0" applyFill="1" applyBorder="1"/>
    <xf numFmtId="0" fontId="0" fillId="2" borderId="0" xfId="0" applyFill="1"/>
    <xf numFmtId="0" fontId="3" fillId="2" borderId="1" xfId="0" applyFont="1" applyFill="1" applyBorder="1" applyAlignment="1">
      <alignment horizontal="center" textRotation="255" wrapText="1"/>
    </xf>
    <xf numFmtId="0" fontId="3" fillId="2" borderId="6" xfId="0" applyFont="1" applyFill="1" applyBorder="1" applyAlignment="1">
      <alignment horizontal="center" textRotation="255" wrapText="1"/>
    </xf>
    <xf numFmtId="0" fontId="4" fillId="2" borderId="2" xfId="0" applyFont="1" applyFill="1" applyBorder="1" applyAlignment="1">
      <alignment horizontal="center" wrapText="1"/>
    </xf>
    <xf numFmtId="0" fontId="4" fillId="2" borderId="3" xfId="0" applyFont="1" applyFill="1" applyBorder="1" applyAlignment="1">
      <alignment horizontal="center" wrapText="1"/>
    </xf>
    <xf numFmtId="0" fontId="4" fillId="2" borderId="4" xfId="0" applyFont="1" applyFill="1" applyBorder="1" applyAlignment="1">
      <alignment horizontal="center" wrapText="1"/>
    </xf>
    <xf numFmtId="0" fontId="4" fillId="2" borderId="5" xfId="0" applyFont="1" applyFill="1" applyBorder="1" applyAlignment="1">
      <alignment horizontal="center" wrapText="1"/>
    </xf>
    <xf numFmtId="0" fontId="5" fillId="0" borderId="0" xfId="0" applyFont="1" applyFill="1" applyBorder="1" applyAlignment="1">
      <alignment wrapText="1"/>
    </xf>
    <xf numFmtId="0" fontId="0" fillId="0" borderId="0" xfId="0" applyBorder="1" applyAlignment="1"/>
  </cellXfs>
  <cellStyles count="15">
    <cellStyle name="Відсотковий" xfId="1" builtinId="5"/>
    <cellStyle name="Звичайний" xfId="0" builtinId="0"/>
    <cellStyle name="Обычный_березень 2024" xfId="9" xr:uid="{00000000-0005-0000-0000-000001000000}"/>
    <cellStyle name="Обычный_вересень 2024" xfId="7" xr:uid="{00000000-0005-0000-0000-000002000000}"/>
    <cellStyle name="Обычный_грудень 2023" xfId="12" xr:uid="{00000000-0005-0000-0000-000003000000}"/>
    <cellStyle name="Обычный_грудень 2024" xfId="2" xr:uid="{00000000-0005-0000-0000-000004000000}"/>
    <cellStyle name="Обычный_жовтень 2024" xfId="8" xr:uid="{00000000-0005-0000-0000-000005000000}"/>
    <cellStyle name="Обычный_квітень 2023" xfId="14" xr:uid="{00000000-0005-0000-0000-000006000000}"/>
    <cellStyle name="Обычный_липень 2023" xfId="13" xr:uid="{00000000-0005-0000-0000-000007000000}"/>
    <cellStyle name="Обычный_липень 2024" xfId="5" xr:uid="{00000000-0005-0000-0000-000008000000}"/>
    <cellStyle name="Обычный_Лист1" xfId="4" xr:uid="{00000000-0005-0000-0000-000009000000}"/>
    <cellStyle name="Обычный_листопад 2024" xfId="3" xr:uid="{00000000-0005-0000-0000-00000A000000}"/>
    <cellStyle name="Обычный_лютий 2024" xfId="10" xr:uid="{00000000-0005-0000-0000-00000B000000}"/>
    <cellStyle name="Обычный_серпень 2024" xfId="11" xr:uid="{00000000-0005-0000-0000-00000C000000}"/>
    <cellStyle name="Обычный_травень 2024" xfId="6" xr:uid="{00000000-0005-0000-0000-00000D000000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фіс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77"/>
  <sheetViews>
    <sheetView tabSelected="1" topLeftCell="A67" workbookViewId="0">
      <selection activeCell="A70" sqref="A70:A71"/>
    </sheetView>
  </sheetViews>
  <sheetFormatPr defaultRowHeight="15" x14ac:dyDescent="0.25"/>
  <cols>
    <col min="1" max="1" width="4.140625" customWidth="1"/>
    <col min="2" max="2" width="22.85546875" customWidth="1"/>
    <col min="3" max="3" width="15.7109375" customWidth="1"/>
    <col min="4" max="4" width="21.7109375" customWidth="1"/>
  </cols>
  <sheetData>
    <row r="1" spans="1:16" x14ac:dyDescent="0.25">
      <c r="A1" s="64" t="s">
        <v>0</v>
      </c>
      <c r="B1" s="66" t="s">
        <v>1</v>
      </c>
      <c r="C1" s="66" t="s">
        <v>2</v>
      </c>
      <c r="D1" s="66" t="s">
        <v>3</v>
      </c>
      <c r="E1" s="66" t="s">
        <v>4</v>
      </c>
      <c r="F1" s="66" t="s">
        <v>5</v>
      </c>
      <c r="G1" s="66" t="s">
        <v>6</v>
      </c>
      <c r="H1" s="67" t="s">
        <v>7</v>
      </c>
      <c r="I1" s="68"/>
      <c r="J1" s="69"/>
      <c r="K1" s="67" t="s">
        <v>8</v>
      </c>
      <c r="L1" s="68"/>
      <c r="M1" s="69"/>
      <c r="N1" s="66" t="s">
        <v>9</v>
      </c>
      <c r="O1" s="66"/>
      <c r="P1" s="66"/>
    </row>
    <row r="2" spans="1:16" ht="48.6" customHeight="1" x14ac:dyDescent="0.25">
      <c r="A2" s="65"/>
      <c r="B2" s="66"/>
      <c r="C2" s="66"/>
      <c r="D2" s="66"/>
      <c r="E2" s="66"/>
      <c r="F2" s="66"/>
      <c r="G2" s="66"/>
      <c r="H2" s="1" t="s">
        <v>10</v>
      </c>
      <c r="I2" s="1" t="s">
        <v>11</v>
      </c>
      <c r="J2" s="2" t="s">
        <v>12</v>
      </c>
      <c r="K2" s="1" t="s">
        <v>13</v>
      </c>
      <c r="L2" s="1" t="s">
        <v>10</v>
      </c>
      <c r="M2" s="2" t="s">
        <v>12</v>
      </c>
      <c r="N2" s="1" t="s">
        <v>14</v>
      </c>
      <c r="O2" s="1" t="s">
        <v>15</v>
      </c>
      <c r="P2" s="2" t="s">
        <v>16</v>
      </c>
    </row>
    <row r="3" spans="1:16" x14ac:dyDescent="0.25">
      <c r="A3" s="3">
        <v>1</v>
      </c>
      <c r="B3" s="3">
        <v>2</v>
      </c>
      <c r="C3" s="3">
        <v>3</v>
      </c>
      <c r="D3" s="3">
        <v>4</v>
      </c>
      <c r="E3" s="3">
        <v>5</v>
      </c>
      <c r="F3" s="3">
        <v>6</v>
      </c>
      <c r="G3" s="3">
        <v>7</v>
      </c>
      <c r="H3" s="3">
        <v>8</v>
      </c>
      <c r="I3" s="3">
        <v>9</v>
      </c>
      <c r="J3" s="3">
        <v>10</v>
      </c>
      <c r="K3" s="3">
        <v>11</v>
      </c>
      <c r="L3" s="3">
        <v>12</v>
      </c>
      <c r="M3" s="3">
        <v>13</v>
      </c>
      <c r="N3" s="3">
        <v>14</v>
      </c>
      <c r="O3" s="3">
        <v>15</v>
      </c>
      <c r="P3" s="3">
        <v>16</v>
      </c>
    </row>
    <row r="4" spans="1:16" ht="25.9" customHeight="1" x14ac:dyDescent="0.25">
      <c r="A4" s="3">
        <v>1</v>
      </c>
      <c r="B4" s="4" t="s">
        <v>17</v>
      </c>
      <c r="C4" s="4" t="s">
        <v>18</v>
      </c>
      <c r="D4" s="4" t="s">
        <v>19</v>
      </c>
      <c r="E4" s="5">
        <v>-1640.85</v>
      </c>
      <c r="F4" s="5">
        <v>0</v>
      </c>
      <c r="G4" s="6">
        <f t="shared" ref="G4" si="0">E4+F4</f>
        <v>-1640.85</v>
      </c>
      <c r="H4" s="5">
        <v>0</v>
      </c>
      <c r="I4" s="5">
        <v>0</v>
      </c>
      <c r="J4" s="6">
        <f>H4</f>
        <v>0</v>
      </c>
      <c r="K4" s="3" t="s">
        <v>20</v>
      </c>
      <c r="L4" s="5">
        <v>0</v>
      </c>
      <c r="M4" s="6">
        <f>L4+T4</f>
        <v>0</v>
      </c>
      <c r="N4" s="6">
        <f>G4+H4-L4</f>
        <v>-1640.85</v>
      </c>
      <c r="O4" s="5">
        <v>0</v>
      </c>
      <c r="P4" s="6">
        <f t="shared" ref="P4:P32" si="1">N4-O4</f>
        <v>-1640.85</v>
      </c>
    </row>
    <row r="5" spans="1:16" x14ac:dyDescent="0.25">
      <c r="A5" s="3">
        <v>2</v>
      </c>
      <c r="B5" s="7" t="s">
        <v>21</v>
      </c>
      <c r="C5" s="8" t="s">
        <v>22</v>
      </c>
      <c r="D5" s="7" t="s">
        <v>23</v>
      </c>
      <c r="E5" s="6">
        <v>-209.12</v>
      </c>
      <c r="F5" s="6">
        <v>0</v>
      </c>
      <c r="G5" s="6">
        <f>E5+F5</f>
        <v>-209.12</v>
      </c>
      <c r="H5" s="5">
        <v>0</v>
      </c>
      <c r="I5" s="5">
        <v>0</v>
      </c>
      <c r="J5" s="6">
        <f t="shared" ref="J5:J63" si="2">H5</f>
        <v>0</v>
      </c>
      <c r="K5" s="3" t="s">
        <v>20</v>
      </c>
      <c r="L5" s="5">
        <v>0</v>
      </c>
      <c r="M5" s="6">
        <f t="shared" ref="M5:M63" si="3">L5+T5</f>
        <v>0</v>
      </c>
      <c r="N5" s="7">
        <f t="shared" ref="N5:N61" si="4">G5+H5-L5</f>
        <v>-209.12</v>
      </c>
      <c r="O5" s="6">
        <v>0</v>
      </c>
      <c r="P5" s="6">
        <f t="shared" si="1"/>
        <v>-209.12</v>
      </c>
    </row>
    <row r="6" spans="1:16" ht="24.6" customHeight="1" x14ac:dyDescent="0.25">
      <c r="A6" s="3">
        <v>3</v>
      </c>
      <c r="B6" s="8" t="s">
        <v>24</v>
      </c>
      <c r="C6" s="9" t="s">
        <v>25</v>
      </c>
      <c r="D6" s="9" t="s">
        <v>26</v>
      </c>
      <c r="E6" s="6">
        <v>0</v>
      </c>
      <c r="F6" s="6">
        <v>0</v>
      </c>
      <c r="G6" s="6">
        <f t="shared" ref="G6:G24" si="5">E6+F6</f>
        <v>0</v>
      </c>
      <c r="H6" s="6">
        <v>0.5</v>
      </c>
      <c r="I6" s="5">
        <v>0</v>
      </c>
      <c r="J6" s="6">
        <f t="shared" si="2"/>
        <v>0.5</v>
      </c>
      <c r="K6" s="10">
        <v>45642</v>
      </c>
      <c r="L6" s="6">
        <v>0.5</v>
      </c>
      <c r="M6" s="6">
        <f t="shared" si="3"/>
        <v>0.5</v>
      </c>
      <c r="N6" s="6">
        <f t="shared" si="4"/>
        <v>0</v>
      </c>
      <c r="O6" s="6">
        <f>G6+H6-L6</f>
        <v>0</v>
      </c>
      <c r="P6" s="6">
        <v>0</v>
      </c>
    </row>
    <row r="7" spans="1:16" ht="42" customHeight="1" x14ac:dyDescent="0.25">
      <c r="A7" s="3">
        <v>4</v>
      </c>
      <c r="B7" s="11" t="s">
        <v>24</v>
      </c>
      <c r="C7" s="11" t="s">
        <v>27</v>
      </c>
      <c r="D7" s="12" t="s">
        <v>28</v>
      </c>
      <c r="E7" s="6">
        <v>0</v>
      </c>
      <c r="F7" s="6">
        <v>299.92</v>
      </c>
      <c r="G7" s="6">
        <f t="shared" si="5"/>
        <v>299.92</v>
      </c>
      <c r="H7" s="6">
        <v>323.02</v>
      </c>
      <c r="I7" s="5">
        <v>323.02</v>
      </c>
      <c r="J7" s="6">
        <f t="shared" si="2"/>
        <v>323.02</v>
      </c>
      <c r="K7" s="10">
        <v>45642</v>
      </c>
      <c r="L7" s="6">
        <v>622.94000000000005</v>
      </c>
      <c r="M7" s="6">
        <f t="shared" si="3"/>
        <v>622.94000000000005</v>
      </c>
      <c r="N7" s="6">
        <f t="shared" si="4"/>
        <v>0</v>
      </c>
      <c r="O7" s="6">
        <f>G7+H7-L7</f>
        <v>0</v>
      </c>
      <c r="P7" s="6">
        <v>0</v>
      </c>
    </row>
    <row r="8" spans="1:16" ht="22.9" customHeight="1" x14ac:dyDescent="0.25">
      <c r="A8" s="3">
        <v>5</v>
      </c>
      <c r="B8" s="8" t="s">
        <v>24</v>
      </c>
      <c r="C8" s="8" t="s">
        <v>25</v>
      </c>
      <c r="D8" s="9" t="s">
        <v>26</v>
      </c>
      <c r="E8" s="6">
        <v>0</v>
      </c>
      <c r="F8" s="6">
        <v>0</v>
      </c>
      <c r="G8" s="6">
        <f t="shared" si="5"/>
        <v>0</v>
      </c>
      <c r="H8" s="6">
        <v>0.5</v>
      </c>
      <c r="I8" s="5">
        <v>0.5</v>
      </c>
      <c r="J8" s="6">
        <f t="shared" si="2"/>
        <v>0.5</v>
      </c>
      <c r="K8" s="10">
        <v>45642</v>
      </c>
      <c r="L8" s="6">
        <v>0.5</v>
      </c>
      <c r="M8" s="6">
        <f t="shared" si="3"/>
        <v>0.5</v>
      </c>
      <c r="N8" s="6">
        <f t="shared" si="4"/>
        <v>0</v>
      </c>
      <c r="O8" s="6">
        <v>0</v>
      </c>
      <c r="P8" s="6">
        <v>0</v>
      </c>
    </row>
    <row r="9" spans="1:16" ht="22.15" customHeight="1" x14ac:dyDescent="0.25">
      <c r="A9" s="3">
        <v>6</v>
      </c>
      <c r="B9" s="8" t="s">
        <v>29</v>
      </c>
      <c r="C9" s="13" t="s">
        <v>30</v>
      </c>
      <c r="D9" s="8" t="s">
        <v>31</v>
      </c>
      <c r="E9" s="6">
        <v>-2.23</v>
      </c>
      <c r="F9" s="6">
        <v>0</v>
      </c>
      <c r="G9" s="6">
        <f t="shared" si="5"/>
        <v>-2.23</v>
      </c>
      <c r="H9" s="6">
        <v>733.92</v>
      </c>
      <c r="I9" s="5">
        <v>0</v>
      </c>
      <c r="J9" s="6">
        <f t="shared" si="2"/>
        <v>733.92</v>
      </c>
      <c r="K9" s="14">
        <v>45645</v>
      </c>
      <c r="L9" s="6">
        <v>734</v>
      </c>
      <c r="M9" s="6">
        <f t="shared" si="3"/>
        <v>734</v>
      </c>
      <c r="N9" s="7">
        <f t="shared" si="4"/>
        <v>-2.3100000000000591</v>
      </c>
      <c r="O9" s="6">
        <f>G9+H9-L9</f>
        <v>-2.3100000000000591</v>
      </c>
      <c r="P9" s="6">
        <v>0</v>
      </c>
    </row>
    <row r="10" spans="1:16" ht="43.9" customHeight="1" x14ac:dyDescent="0.25">
      <c r="A10" s="3">
        <v>7</v>
      </c>
      <c r="B10" s="8" t="s">
        <v>32</v>
      </c>
      <c r="C10" s="13" t="s">
        <v>33</v>
      </c>
      <c r="D10" s="15" t="s">
        <v>34</v>
      </c>
      <c r="E10" s="6">
        <v>0</v>
      </c>
      <c r="F10" s="6">
        <v>-169.41</v>
      </c>
      <c r="G10" s="6">
        <f t="shared" si="5"/>
        <v>-169.41</v>
      </c>
      <c r="H10" s="6">
        <v>0</v>
      </c>
      <c r="I10" s="5">
        <v>0</v>
      </c>
      <c r="J10" s="6">
        <f>H10</f>
        <v>0</v>
      </c>
      <c r="K10" s="3" t="s">
        <v>20</v>
      </c>
      <c r="L10" s="6">
        <v>0</v>
      </c>
      <c r="M10" s="6">
        <f t="shared" si="3"/>
        <v>0</v>
      </c>
      <c r="N10" s="7">
        <f t="shared" si="4"/>
        <v>-169.41</v>
      </c>
      <c r="O10" s="6">
        <v>-169.41</v>
      </c>
      <c r="P10" s="6">
        <f t="shared" si="1"/>
        <v>0</v>
      </c>
    </row>
    <row r="11" spans="1:16" ht="31.15" customHeight="1" x14ac:dyDescent="0.25">
      <c r="A11" s="3">
        <v>8</v>
      </c>
      <c r="B11" s="8" t="s">
        <v>32</v>
      </c>
      <c r="C11" s="16" t="s">
        <v>35</v>
      </c>
      <c r="D11" s="16" t="s">
        <v>36</v>
      </c>
      <c r="E11" s="6">
        <v>0</v>
      </c>
      <c r="F11" s="6">
        <v>594.76</v>
      </c>
      <c r="G11" s="6">
        <f t="shared" si="5"/>
        <v>594.76</v>
      </c>
      <c r="H11" s="6">
        <v>594.76</v>
      </c>
      <c r="I11" s="6">
        <v>594.76</v>
      </c>
      <c r="J11" s="6">
        <f>H11</f>
        <v>594.76</v>
      </c>
      <c r="K11" s="17">
        <v>45649</v>
      </c>
      <c r="L11" s="6">
        <v>1189.52</v>
      </c>
      <c r="M11" s="6">
        <f t="shared" si="3"/>
        <v>1189.52</v>
      </c>
      <c r="N11" s="7">
        <f t="shared" si="4"/>
        <v>0</v>
      </c>
      <c r="O11" s="6">
        <f>G11+H11-L11</f>
        <v>0</v>
      </c>
      <c r="P11" s="6">
        <f t="shared" si="1"/>
        <v>0</v>
      </c>
    </row>
    <row r="12" spans="1:16" ht="33.6" customHeight="1" x14ac:dyDescent="0.25">
      <c r="A12" s="3">
        <v>9</v>
      </c>
      <c r="B12" s="8" t="s">
        <v>32</v>
      </c>
      <c r="C12" s="18" t="s">
        <v>37</v>
      </c>
      <c r="D12" s="19" t="s">
        <v>38</v>
      </c>
      <c r="E12" s="6">
        <v>0</v>
      </c>
      <c r="F12" s="6">
        <v>0</v>
      </c>
      <c r="G12" s="6">
        <f>E12+F12</f>
        <v>0</v>
      </c>
      <c r="H12" s="6">
        <v>29.8</v>
      </c>
      <c r="I12" s="6">
        <v>29.8</v>
      </c>
      <c r="J12" s="6">
        <f t="shared" si="2"/>
        <v>29.8</v>
      </c>
      <c r="K12" s="17">
        <v>45649</v>
      </c>
      <c r="L12" s="6">
        <v>29.8</v>
      </c>
      <c r="M12" s="6">
        <f t="shared" si="3"/>
        <v>29.8</v>
      </c>
      <c r="N12" s="6">
        <f t="shared" si="4"/>
        <v>0</v>
      </c>
      <c r="O12" s="6">
        <f>G12+H12-L12</f>
        <v>0</v>
      </c>
      <c r="P12" s="6">
        <v>0</v>
      </c>
    </row>
    <row r="13" spans="1:16" ht="36" customHeight="1" x14ac:dyDescent="0.25">
      <c r="A13" s="3">
        <v>10</v>
      </c>
      <c r="B13" s="8" t="s">
        <v>32</v>
      </c>
      <c r="C13" s="20" t="s">
        <v>39</v>
      </c>
      <c r="D13" s="20" t="s">
        <v>40</v>
      </c>
      <c r="E13" s="6">
        <v>0</v>
      </c>
      <c r="F13" s="6">
        <v>0.9</v>
      </c>
      <c r="G13" s="6">
        <f>E13+F13</f>
        <v>0.9</v>
      </c>
      <c r="H13" s="21">
        <v>0</v>
      </c>
      <c r="I13" s="5">
        <v>0</v>
      </c>
      <c r="J13" s="6">
        <f t="shared" si="2"/>
        <v>0</v>
      </c>
      <c r="K13" s="17">
        <v>45649</v>
      </c>
      <c r="L13" s="6">
        <v>0.9</v>
      </c>
      <c r="M13" s="6">
        <f t="shared" si="3"/>
        <v>0.9</v>
      </c>
      <c r="N13" s="6">
        <f t="shared" si="4"/>
        <v>0</v>
      </c>
      <c r="O13" s="6">
        <f>G13+H13-L13</f>
        <v>0</v>
      </c>
      <c r="P13" s="6">
        <f t="shared" si="1"/>
        <v>0</v>
      </c>
    </row>
    <row r="14" spans="1:16" ht="28.9" customHeight="1" x14ac:dyDescent="0.25">
      <c r="A14" s="3">
        <v>11</v>
      </c>
      <c r="B14" s="8" t="s">
        <v>32</v>
      </c>
      <c r="C14" s="20" t="s">
        <v>41</v>
      </c>
      <c r="D14" s="9" t="s">
        <v>42</v>
      </c>
      <c r="E14" s="6">
        <v>0</v>
      </c>
      <c r="F14" s="6">
        <v>0</v>
      </c>
      <c r="G14" s="6">
        <f t="shared" ref="G14:G15" si="6">E14+F14</f>
        <v>0</v>
      </c>
      <c r="H14" s="21">
        <v>0.2</v>
      </c>
      <c r="I14" s="5">
        <v>0</v>
      </c>
      <c r="J14" s="6">
        <f t="shared" si="2"/>
        <v>0.2</v>
      </c>
      <c r="K14" s="17">
        <v>45649</v>
      </c>
      <c r="L14" s="6">
        <v>0.2</v>
      </c>
      <c r="M14" s="6">
        <f t="shared" si="3"/>
        <v>0.2</v>
      </c>
      <c r="N14" s="6">
        <f t="shared" si="4"/>
        <v>0</v>
      </c>
      <c r="O14" s="6">
        <v>0</v>
      </c>
      <c r="P14" s="6">
        <f t="shared" si="1"/>
        <v>0</v>
      </c>
    </row>
    <row r="15" spans="1:16" ht="26.45" customHeight="1" x14ac:dyDescent="0.25">
      <c r="A15" s="3">
        <v>12</v>
      </c>
      <c r="B15" s="8" t="s">
        <v>32</v>
      </c>
      <c r="C15" s="20" t="s">
        <v>43</v>
      </c>
      <c r="D15" s="9" t="s">
        <v>44</v>
      </c>
      <c r="E15" s="6">
        <v>0</v>
      </c>
      <c r="F15" s="6">
        <v>0</v>
      </c>
      <c r="G15" s="6">
        <f t="shared" si="6"/>
        <v>0</v>
      </c>
      <c r="H15" s="21">
        <v>0.2</v>
      </c>
      <c r="I15" s="5">
        <v>0</v>
      </c>
      <c r="J15" s="6">
        <f t="shared" si="2"/>
        <v>0.2</v>
      </c>
      <c r="K15" s="17">
        <v>45649</v>
      </c>
      <c r="L15" s="6">
        <v>0.2</v>
      </c>
      <c r="M15" s="6">
        <f t="shared" si="3"/>
        <v>0.2</v>
      </c>
      <c r="N15" s="6">
        <f t="shared" si="4"/>
        <v>0</v>
      </c>
      <c r="O15" s="6">
        <v>0</v>
      </c>
      <c r="P15" s="6">
        <f t="shared" si="1"/>
        <v>0</v>
      </c>
    </row>
    <row r="16" spans="1:16" ht="24.6" customHeight="1" x14ac:dyDescent="0.25">
      <c r="A16" s="3">
        <v>13</v>
      </c>
      <c r="B16" s="22" t="s">
        <v>45</v>
      </c>
      <c r="C16" s="23" t="s">
        <v>46</v>
      </c>
      <c r="D16" s="11" t="s">
        <v>47</v>
      </c>
      <c r="E16" s="6">
        <v>-0.53</v>
      </c>
      <c r="F16" s="6">
        <v>0</v>
      </c>
      <c r="G16" s="6">
        <f t="shared" si="5"/>
        <v>-0.53</v>
      </c>
      <c r="H16" s="6">
        <v>0</v>
      </c>
      <c r="I16" s="5">
        <v>0</v>
      </c>
      <c r="J16" s="6">
        <f t="shared" si="2"/>
        <v>0</v>
      </c>
      <c r="K16" s="3" t="s">
        <v>20</v>
      </c>
      <c r="L16" s="6">
        <v>0</v>
      </c>
      <c r="M16" s="6">
        <f t="shared" si="3"/>
        <v>0</v>
      </c>
      <c r="N16" s="7">
        <f t="shared" si="4"/>
        <v>-0.53</v>
      </c>
      <c r="O16" s="6">
        <v>0</v>
      </c>
      <c r="P16" s="6">
        <f>N16-O16</f>
        <v>-0.53</v>
      </c>
    </row>
    <row r="17" spans="1:16" ht="25.9" customHeight="1" x14ac:dyDescent="0.25">
      <c r="A17" s="3">
        <v>14</v>
      </c>
      <c r="B17" s="22" t="s">
        <v>45</v>
      </c>
      <c r="C17" s="24" t="s">
        <v>48</v>
      </c>
      <c r="D17" s="8" t="s">
        <v>49</v>
      </c>
      <c r="E17" s="6">
        <v>-0.26999999999999996</v>
      </c>
      <c r="F17" s="6">
        <v>0</v>
      </c>
      <c r="G17" s="6">
        <f t="shared" si="5"/>
        <v>-0.26999999999999996</v>
      </c>
      <c r="H17" s="6">
        <v>0</v>
      </c>
      <c r="I17" s="5">
        <v>0</v>
      </c>
      <c r="J17" s="6">
        <f t="shared" si="2"/>
        <v>0</v>
      </c>
      <c r="K17" s="3" t="s">
        <v>20</v>
      </c>
      <c r="L17" s="6">
        <v>0</v>
      </c>
      <c r="M17" s="6">
        <f t="shared" si="3"/>
        <v>0</v>
      </c>
      <c r="N17" s="7">
        <f t="shared" si="4"/>
        <v>-0.26999999999999996</v>
      </c>
      <c r="O17" s="6">
        <v>0</v>
      </c>
      <c r="P17" s="6">
        <f t="shared" si="1"/>
        <v>-0.26999999999999996</v>
      </c>
    </row>
    <row r="18" spans="1:16" ht="30" customHeight="1" x14ac:dyDescent="0.25">
      <c r="A18" s="3">
        <v>15</v>
      </c>
      <c r="B18" s="22" t="s">
        <v>45</v>
      </c>
      <c r="C18" s="23" t="s">
        <v>50</v>
      </c>
      <c r="D18" s="25" t="s">
        <v>51</v>
      </c>
      <c r="E18" s="6">
        <v>-0.11</v>
      </c>
      <c r="F18" s="6">
        <v>0</v>
      </c>
      <c r="G18" s="6">
        <f t="shared" si="5"/>
        <v>-0.11</v>
      </c>
      <c r="H18" s="6">
        <v>0</v>
      </c>
      <c r="I18" s="5">
        <v>0</v>
      </c>
      <c r="J18" s="6">
        <f t="shared" si="2"/>
        <v>0</v>
      </c>
      <c r="K18" s="3" t="s">
        <v>20</v>
      </c>
      <c r="L18" s="6">
        <v>0</v>
      </c>
      <c r="M18" s="6">
        <f t="shared" si="3"/>
        <v>0</v>
      </c>
      <c r="N18" s="6">
        <f t="shared" si="4"/>
        <v>-0.11</v>
      </c>
      <c r="O18" s="6">
        <v>0</v>
      </c>
      <c r="P18" s="6">
        <f t="shared" si="1"/>
        <v>-0.11</v>
      </c>
    </row>
    <row r="19" spans="1:16" ht="21.6" customHeight="1" x14ac:dyDescent="0.25">
      <c r="A19" s="3">
        <v>16</v>
      </c>
      <c r="B19" s="8" t="s">
        <v>52</v>
      </c>
      <c r="C19" s="8" t="s">
        <v>53</v>
      </c>
      <c r="D19" s="8" t="s">
        <v>54</v>
      </c>
      <c r="E19" s="6">
        <v>0</v>
      </c>
      <c r="F19" s="6">
        <v>0</v>
      </c>
      <c r="G19" s="6">
        <f t="shared" si="5"/>
        <v>0</v>
      </c>
      <c r="H19" s="6">
        <v>2935.87</v>
      </c>
      <c r="I19" s="6">
        <v>293.17</v>
      </c>
      <c r="J19" s="6">
        <f t="shared" si="2"/>
        <v>2935.87</v>
      </c>
      <c r="K19" s="3" t="s">
        <v>20</v>
      </c>
      <c r="L19" s="6">
        <v>0</v>
      </c>
      <c r="M19" s="6">
        <f t="shared" si="3"/>
        <v>0</v>
      </c>
      <c r="N19" s="6">
        <f t="shared" si="4"/>
        <v>2935.87</v>
      </c>
      <c r="O19" s="6">
        <v>0</v>
      </c>
      <c r="P19" s="6">
        <v>2935.87</v>
      </c>
    </row>
    <row r="20" spans="1:16" ht="25.15" customHeight="1" x14ac:dyDescent="0.25">
      <c r="A20" s="3">
        <v>17</v>
      </c>
      <c r="B20" s="8" t="s">
        <v>55</v>
      </c>
      <c r="C20" s="8" t="s">
        <v>56</v>
      </c>
      <c r="D20" s="8" t="s">
        <v>57</v>
      </c>
      <c r="E20" s="6">
        <v>911.12</v>
      </c>
      <c r="F20" s="6">
        <v>0</v>
      </c>
      <c r="G20" s="6">
        <f t="shared" si="5"/>
        <v>911.12</v>
      </c>
      <c r="H20" s="6">
        <v>190.48</v>
      </c>
      <c r="I20" s="5">
        <v>0</v>
      </c>
      <c r="J20" s="6">
        <f t="shared" si="2"/>
        <v>190.48</v>
      </c>
      <c r="K20" s="3" t="s">
        <v>20</v>
      </c>
      <c r="L20" s="6">
        <v>0</v>
      </c>
      <c r="M20" s="6">
        <f t="shared" si="3"/>
        <v>0</v>
      </c>
      <c r="N20" s="6">
        <f t="shared" si="4"/>
        <v>1101.5999999999999</v>
      </c>
      <c r="O20" s="6">
        <v>0</v>
      </c>
      <c r="P20" s="6">
        <f t="shared" si="1"/>
        <v>1101.5999999999999</v>
      </c>
    </row>
    <row r="21" spans="1:16" x14ac:dyDescent="0.25">
      <c r="A21" s="3">
        <v>18</v>
      </c>
      <c r="B21" s="8" t="s">
        <v>55</v>
      </c>
      <c r="C21" s="8" t="s">
        <v>58</v>
      </c>
      <c r="D21" s="8" t="s">
        <v>59</v>
      </c>
      <c r="E21" s="6">
        <v>3602.34</v>
      </c>
      <c r="F21" s="6">
        <v>0</v>
      </c>
      <c r="G21" s="6">
        <f t="shared" si="5"/>
        <v>3602.34</v>
      </c>
      <c r="H21" s="6">
        <v>657.17</v>
      </c>
      <c r="I21" s="5">
        <v>0</v>
      </c>
      <c r="J21" s="6">
        <f t="shared" si="2"/>
        <v>657.17</v>
      </c>
      <c r="K21" s="3" t="s">
        <v>20</v>
      </c>
      <c r="L21" s="6">
        <v>0</v>
      </c>
      <c r="M21" s="6">
        <f t="shared" si="3"/>
        <v>0</v>
      </c>
      <c r="N21" s="6">
        <f t="shared" si="4"/>
        <v>4259.51</v>
      </c>
      <c r="O21" s="6">
        <v>0</v>
      </c>
      <c r="P21" s="6">
        <f t="shared" si="1"/>
        <v>4259.51</v>
      </c>
    </row>
    <row r="22" spans="1:16" ht="24.6" customHeight="1" x14ac:dyDescent="0.25">
      <c r="A22" s="3">
        <v>19</v>
      </c>
      <c r="B22" s="8" t="s">
        <v>60</v>
      </c>
      <c r="C22" s="8" t="s">
        <v>61</v>
      </c>
      <c r="D22" s="8" t="s">
        <v>62</v>
      </c>
      <c r="E22" s="6">
        <v>-1897.85</v>
      </c>
      <c r="F22" s="6">
        <v>0</v>
      </c>
      <c r="G22" s="6">
        <f t="shared" si="5"/>
        <v>-1897.85</v>
      </c>
      <c r="H22" s="6">
        <v>92</v>
      </c>
      <c r="I22" s="5">
        <v>0</v>
      </c>
      <c r="J22" s="6">
        <f t="shared" si="2"/>
        <v>92</v>
      </c>
      <c r="K22" s="3" t="s">
        <v>20</v>
      </c>
      <c r="L22" s="6">
        <v>0</v>
      </c>
      <c r="M22" s="6">
        <f t="shared" si="3"/>
        <v>0</v>
      </c>
      <c r="N22" s="7">
        <f t="shared" si="4"/>
        <v>-1805.85</v>
      </c>
      <c r="O22" s="6">
        <v>0</v>
      </c>
      <c r="P22" s="6">
        <f t="shared" si="1"/>
        <v>-1805.85</v>
      </c>
    </row>
    <row r="23" spans="1:16" ht="30.6" customHeight="1" x14ac:dyDescent="0.25">
      <c r="A23" s="3">
        <v>20</v>
      </c>
      <c r="B23" s="8" t="s">
        <v>63</v>
      </c>
      <c r="C23" s="8" t="s">
        <v>64</v>
      </c>
      <c r="D23" s="15" t="s">
        <v>65</v>
      </c>
      <c r="E23" s="6">
        <v>0</v>
      </c>
      <c r="F23" s="6">
        <v>4981.42</v>
      </c>
      <c r="G23" s="6">
        <f t="shared" si="5"/>
        <v>4981.42</v>
      </c>
      <c r="H23" s="6">
        <v>2490.71</v>
      </c>
      <c r="I23" s="6">
        <v>2490.71</v>
      </c>
      <c r="J23" s="6">
        <f t="shared" si="2"/>
        <v>2490.71</v>
      </c>
      <c r="K23" s="17">
        <v>45649</v>
      </c>
      <c r="L23" s="6">
        <v>7472.13</v>
      </c>
      <c r="M23" s="6">
        <f t="shared" si="3"/>
        <v>7472.13</v>
      </c>
      <c r="N23" s="6">
        <f t="shared" si="4"/>
        <v>0</v>
      </c>
      <c r="O23" s="6">
        <f>N23-P23</f>
        <v>0</v>
      </c>
      <c r="P23" s="6">
        <v>0</v>
      </c>
    </row>
    <row r="24" spans="1:16" ht="30" customHeight="1" x14ac:dyDescent="0.25">
      <c r="A24" s="3">
        <v>21</v>
      </c>
      <c r="B24" s="8" t="s">
        <v>63</v>
      </c>
      <c r="C24" s="26" t="s">
        <v>66</v>
      </c>
      <c r="D24" s="26" t="s">
        <v>67</v>
      </c>
      <c r="E24" s="6">
        <v>0</v>
      </c>
      <c r="F24" s="6">
        <v>1207.8</v>
      </c>
      <c r="G24" s="6">
        <f t="shared" si="5"/>
        <v>1207.8</v>
      </c>
      <c r="H24" s="6">
        <v>603.9</v>
      </c>
      <c r="I24" s="6">
        <v>603.9</v>
      </c>
      <c r="J24" s="6">
        <f t="shared" si="2"/>
        <v>603.9</v>
      </c>
      <c r="K24" s="17">
        <v>45649</v>
      </c>
      <c r="L24" s="6">
        <v>1811.7</v>
      </c>
      <c r="M24" s="6">
        <f t="shared" si="3"/>
        <v>1811.7</v>
      </c>
      <c r="N24" s="6">
        <f t="shared" si="4"/>
        <v>0</v>
      </c>
      <c r="O24" s="6">
        <f>G24+H24-L24</f>
        <v>0</v>
      </c>
      <c r="P24" s="6">
        <v>0</v>
      </c>
    </row>
    <row r="25" spans="1:16" ht="28.9" customHeight="1" x14ac:dyDescent="0.25">
      <c r="A25" s="3">
        <v>22</v>
      </c>
      <c r="B25" s="8" t="s">
        <v>68</v>
      </c>
      <c r="C25" s="27" t="s">
        <v>69</v>
      </c>
      <c r="D25" s="28" t="s">
        <v>70</v>
      </c>
      <c r="E25" s="6">
        <v>0.5</v>
      </c>
      <c r="F25" s="6">
        <v>0</v>
      </c>
      <c r="G25" s="6">
        <f>E25+F25</f>
        <v>0.5</v>
      </c>
      <c r="H25" s="6">
        <v>0.5</v>
      </c>
      <c r="I25" s="6">
        <v>0</v>
      </c>
      <c r="J25" s="6">
        <f t="shared" si="2"/>
        <v>0.5</v>
      </c>
      <c r="K25" s="17">
        <v>45656</v>
      </c>
      <c r="L25" s="6">
        <v>1.2</v>
      </c>
      <c r="M25" s="6">
        <f t="shared" si="3"/>
        <v>1.2</v>
      </c>
      <c r="N25" s="7">
        <f t="shared" si="4"/>
        <v>-0.19999999999999996</v>
      </c>
      <c r="O25" s="6">
        <v>0</v>
      </c>
      <c r="P25" s="6">
        <f>G25+H25-L25</f>
        <v>-0.19999999999999996</v>
      </c>
    </row>
    <row r="26" spans="1:16" ht="26.45" customHeight="1" x14ac:dyDescent="0.25">
      <c r="A26" s="3">
        <v>23</v>
      </c>
      <c r="B26" s="8" t="s">
        <v>71</v>
      </c>
      <c r="C26" s="8" t="s">
        <v>72</v>
      </c>
      <c r="D26" s="8" t="s">
        <v>73</v>
      </c>
      <c r="E26" s="6">
        <v>-1.22</v>
      </c>
      <c r="F26" s="6">
        <v>0</v>
      </c>
      <c r="G26" s="6">
        <f t="shared" ref="G26:G41" si="7">E26+F26</f>
        <v>-1.22</v>
      </c>
      <c r="H26" s="6">
        <v>1762.68</v>
      </c>
      <c r="I26" s="6">
        <v>0</v>
      </c>
      <c r="J26" s="6">
        <f t="shared" si="2"/>
        <v>1762.68</v>
      </c>
      <c r="K26" s="17">
        <v>45640</v>
      </c>
      <c r="L26" s="6">
        <v>1762.68</v>
      </c>
      <c r="M26" s="6">
        <f t="shared" si="3"/>
        <v>1762.68</v>
      </c>
      <c r="N26" s="7">
        <f t="shared" si="4"/>
        <v>-1.2200000000000273</v>
      </c>
      <c r="O26" s="6">
        <v>0</v>
      </c>
      <c r="P26" s="6">
        <f>E26+H26-L26</f>
        <v>-1.2200000000000273</v>
      </c>
    </row>
    <row r="27" spans="1:16" ht="33" customHeight="1" x14ac:dyDescent="0.25">
      <c r="A27" s="3">
        <v>24</v>
      </c>
      <c r="B27" s="29" t="s">
        <v>74</v>
      </c>
      <c r="C27" s="8" t="s">
        <v>75</v>
      </c>
      <c r="D27" s="9" t="s">
        <v>76</v>
      </c>
      <c r="E27" s="6">
        <v>0</v>
      </c>
      <c r="F27" s="6">
        <v>0</v>
      </c>
      <c r="G27" s="6">
        <f t="shared" si="7"/>
        <v>0</v>
      </c>
      <c r="H27" s="6">
        <v>0.52</v>
      </c>
      <c r="I27" s="6">
        <v>0</v>
      </c>
      <c r="J27" s="6">
        <f t="shared" si="2"/>
        <v>0.52</v>
      </c>
      <c r="K27" s="3" t="s">
        <v>20</v>
      </c>
      <c r="L27" s="6">
        <v>0</v>
      </c>
      <c r="M27" s="6">
        <f t="shared" si="3"/>
        <v>0</v>
      </c>
      <c r="N27" s="7">
        <f t="shared" si="4"/>
        <v>0.52</v>
      </c>
      <c r="O27" s="6">
        <v>0</v>
      </c>
      <c r="P27" s="6">
        <v>0.52</v>
      </c>
    </row>
    <row r="28" spans="1:16" ht="37.15" customHeight="1" x14ac:dyDescent="0.25">
      <c r="A28" s="3">
        <v>25</v>
      </c>
      <c r="B28" s="29" t="s">
        <v>74</v>
      </c>
      <c r="C28" s="8" t="s">
        <v>77</v>
      </c>
      <c r="D28" s="30" t="s">
        <v>78</v>
      </c>
      <c r="E28" s="6">
        <v>0</v>
      </c>
      <c r="F28" s="6">
        <v>0</v>
      </c>
      <c r="G28" s="6">
        <f t="shared" si="7"/>
        <v>0</v>
      </c>
      <c r="H28" s="6">
        <v>1.81</v>
      </c>
      <c r="I28" s="6">
        <v>0</v>
      </c>
      <c r="J28" s="6">
        <f t="shared" si="2"/>
        <v>1.81</v>
      </c>
      <c r="K28" s="3" t="s">
        <v>20</v>
      </c>
      <c r="L28" s="6">
        <v>0</v>
      </c>
      <c r="M28" s="6">
        <f t="shared" si="3"/>
        <v>0</v>
      </c>
      <c r="N28" s="7">
        <f t="shared" si="4"/>
        <v>1.81</v>
      </c>
      <c r="O28" s="6">
        <v>0</v>
      </c>
      <c r="P28" s="6">
        <v>1.81</v>
      </c>
    </row>
    <row r="29" spans="1:16" ht="37.9" customHeight="1" x14ac:dyDescent="0.25">
      <c r="A29" s="3">
        <v>26</v>
      </c>
      <c r="B29" s="31" t="s">
        <v>79</v>
      </c>
      <c r="C29" s="31" t="s">
        <v>80</v>
      </c>
      <c r="D29" s="8" t="s">
        <v>81</v>
      </c>
      <c r="E29" s="6">
        <v>0.25</v>
      </c>
      <c r="F29" s="6">
        <v>0</v>
      </c>
      <c r="G29" s="6">
        <f t="shared" si="7"/>
        <v>0.25</v>
      </c>
      <c r="H29" s="6">
        <v>0</v>
      </c>
      <c r="I29" s="6">
        <v>0</v>
      </c>
      <c r="J29" s="6">
        <f t="shared" si="2"/>
        <v>0</v>
      </c>
      <c r="K29" s="17">
        <v>45653</v>
      </c>
      <c r="L29" s="6">
        <v>0.25</v>
      </c>
      <c r="M29" s="6">
        <f t="shared" si="3"/>
        <v>0.25</v>
      </c>
      <c r="N29" s="6">
        <f t="shared" si="4"/>
        <v>0</v>
      </c>
      <c r="O29" s="6">
        <v>0</v>
      </c>
      <c r="P29" s="6">
        <v>0</v>
      </c>
    </row>
    <row r="30" spans="1:16" ht="24" customHeight="1" x14ac:dyDescent="0.25">
      <c r="A30" s="3">
        <v>27</v>
      </c>
      <c r="B30" s="6" t="s">
        <v>82</v>
      </c>
      <c r="C30" s="8" t="s">
        <v>83</v>
      </c>
      <c r="D30" s="8" t="s">
        <v>84</v>
      </c>
      <c r="E30" s="32">
        <v>0</v>
      </c>
      <c r="F30" s="6">
        <v>-0.53</v>
      </c>
      <c r="G30" s="6">
        <f t="shared" si="7"/>
        <v>-0.53</v>
      </c>
      <c r="H30" s="6">
        <v>0</v>
      </c>
      <c r="I30" s="6">
        <v>0</v>
      </c>
      <c r="J30" s="6">
        <f t="shared" si="2"/>
        <v>0</v>
      </c>
      <c r="K30" s="3" t="s">
        <v>20</v>
      </c>
      <c r="L30" s="6">
        <v>0</v>
      </c>
      <c r="M30" s="6">
        <f t="shared" si="3"/>
        <v>0</v>
      </c>
      <c r="N30" s="6">
        <f>G30+H30-L30</f>
        <v>-0.53</v>
      </c>
      <c r="O30" s="6">
        <f>N30-P30</f>
        <v>-0.53</v>
      </c>
      <c r="P30" s="6">
        <v>0</v>
      </c>
    </row>
    <row r="31" spans="1:16" ht="25.15" customHeight="1" x14ac:dyDescent="0.25">
      <c r="A31" s="3">
        <v>28</v>
      </c>
      <c r="B31" s="6" t="s">
        <v>82</v>
      </c>
      <c r="C31" s="8" t="s">
        <v>85</v>
      </c>
      <c r="D31" s="8" t="s">
        <v>86</v>
      </c>
      <c r="E31" s="6">
        <v>-1209.76</v>
      </c>
      <c r="F31" s="6">
        <v>0</v>
      </c>
      <c r="G31" s="6">
        <f t="shared" si="7"/>
        <v>-1209.76</v>
      </c>
      <c r="H31" s="6">
        <v>0</v>
      </c>
      <c r="I31" s="6">
        <v>0</v>
      </c>
      <c r="J31" s="6">
        <f t="shared" si="2"/>
        <v>0</v>
      </c>
      <c r="K31" s="3" t="s">
        <v>20</v>
      </c>
      <c r="L31" s="6">
        <v>0</v>
      </c>
      <c r="M31" s="6">
        <f t="shared" si="3"/>
        <v>0</v>
      </c>
      <c r="N31" s="7">
        <f t="shared" si="4"/>
        <v>-1209.76</v>
      </c>
      <c r="O31" s="6">
        <v>0</v>
      </c>
      <c r="P31" s="6">
        <f t="shared" si="1"/>
        <v>-1209.76</v>
      </c>
    </row>
    <row r="32" spans="1:16" ht="24" customHeight="1" x14ac:dyDescent="0.25">
      <c r="A32" s="3">
        <v>29</v>
      </c>
      <c r="B32" s="8" t="s">
        <v>87</v>
      </c>
      <c r="C32" s="8" t="s">
        <v>88</v>
      </c>
      <c r="D32" s="8" t="s">
        <v>89</v>
      </c>
      <c r="E32" s="33">
        <v>0</v>
      </c>
      <c r="F32" s="6">
        <v>0</v>
      </c>
      <c r="G32" s="6">
        <f t="shared" si="7"/>
        <v>0</v>
      </c>
      <c r="H32" s="6">
        <v>648.65</v>
      </c>
      <c r="I32" s="6">
        <v>0</v>
      </c>
      <c r="J32" s="6">
        <f t="shared" si="2"/>
        <v>648.65</v>
      </c>
      <c r="K32" s="17">
        <v>45646</v>
      </c>
      <c r="L32" s="6">
        <v>648.65</v>
      </c>
      <c r="M32" s="6">
        <f t="shared" si="3"/>
        <v>648.65</v>
      </c>
      <c r="N32" s="6">
        <f t="shared" si="4"/>
        <v>0</v>
      </c>
      <c r="O32" s="6">
        <v>0</v>
      </c>
      <c r="P32" s="6">
        <f t="shared" si="1"/>
        <v>0</v>
      </c>
    </row>
    <row r="33" spans="1:16" ht="25.15" customHeight="1" x14ac:dyDescent="0.25">
      <c r="A33" s="3">
        <v>30</v>
      </c>
      <c r="B33" s="8" t="s">
        <v>90</v>
      </c>
      <c r="C33" s="8" t="s">
        <v>91</v>
      </c>
      <c r="D33" s="8" t="s">
        <v>92</v>
      </c>
      <c r="E33" s="6">
        <v>0</v>
      </c>
      <c r="F33" s="6">
        <v>-15.92</v>
      </c>
      <c r="G33" s="6">
        <f t="shared" si="7"/>
        <v>-15.92</v>
      </c>
      <c r="H33" s="6">
        <v>0</v>
      </c>
      <c r="I33" s="6">
        <v>0</v>
      </c>
      <c r="J33" s="6">
        <f t="shared" si="2"/>
        <v>0</v>
      </c>
      <c r="K33" s="3" t="s">
        <v>20</v>
      </c>
      <c r="L33" s="6">
        <v>0</v>
      </c>
      <c r="M33" s="6">
        <f t="shared" si="3"/>
        <v>0</v>
      </c>
      <c r="N33" s="7">
        <f t="shared" si="4"/>
        <v>-15.92</v>
      </c>
      <c r="O33" s="6">
        <v>0</v>
      </c>
      <c r="P33" s="6">
        <v>0</v>
      </c>
    </row>
    <row r="34" spans="1:16" ht="23.45" customHeight="1" x14ac:dyDescent="0.25">
      <c r="A34" s="3">
        <v>31</v>
      </c>
      <c r="B34" s="8" t="s">
        <v>93</v>
      </c>
      <c r="C34" s="8" t="s">
        <v>94</v>
      </c>
      <c r="D34" s="8" t="s">
        <v>95</v>
      </c>
      <c r="E34" s="6">
        <v>0</v>
      </c>
      <c r="F34" s="6">
        <v>25821.439999999999</v>
      </c>
      <c r="G34" s="6">
        <f t="shared" si="7"/>
        <v>25821.439999999999</v>
      </c>
      <c r="H34" s="6">
        <v>0</v>
      </c>
      <c r="I34" s="6">
        <v>0</v>
      </c>
      <c r="J34" s="6">
        <f t="shared" si="2"/>
        <v>0</v>
      </c>
      <c r="K34" s="10">
        <v>45628</v>
      </c>
      <c r="L34" s="6">
        <v>4226.8500000000004</v>
      </c>
      <c r="M34" s="6">
        <f t="shared" si="3"/>
        <v>4226.8500000000004</v>
      </c>
      <c r="N34" s="7">
        <f t="shared" si="4"/>
        <v>21594.589999999997</v>
      </c>
      <c r="O34" s="6">
        <f>F34-L34</f>
        <v>21594.589999999997</v>
      </c>
      <c r="P34" s="6">
        <v>0</v>
      </c>
    </row>
    <row r="35" spans="1:16" ht="27.6" customHeight="1" x14ac:dyDescent="0.25">
      <c r="A35" s="3">
        <v>32</v>
      </c>
      <c r="B35" s="34" t="s">
        <v>96</v>
      </c>
      <c r="C35" s="8" t="s">
        <v>97</v>
      </c>
      <c r="D35" s="35" t="s">
        <v>98</v>
      </c>
      <c r="E35" s="6">
        <v>0</v>
      </c>
      <c r="F35" s="6">
        <v>0</v>
      </c>
      <c r="G35" s="6">
        <f t="shared" si="7"/>
        <v>0</v>
      </c>
      <c r="H35" s="6">
        <v>0.24</v>
      </c>
      <c r="I35" s="6">
        <v>0</v>
      </c>
      <c r="J35" s="6">
        <f t="shared" si="2"/>
        <v>0.24</v>
      </c>
      <c r="K35" s="10">
        <v>45643</v>
      </c>
      <c r="L35" s="6">
        <v>0.57999999999999996</v>
      </c>
      <c r="M35" s="6">
        <f t="shared" si="3"/>
        <v>0.57999999999999996</v>
      </c>
      <c r="N35" s="7">
        <f t="shared" si="4"/>
        <v>-0.33999999999999997</v>
      </c>
      <c r="O35" s="6">
        <v>0</v>
      </c>
      <c r="P35" s="6">
        <v>-0.34</v>
      </c>
    </row>
    <row r="36" spans="1:16" ht="24.6" customHeight="1" x14ac:dyDescent="0.25">
      <c r="A36" s="3">
        <v>33</v>
      </c>
      <c r="B36" s="8" t="s">
        <v>99</v>
      </c>
      <c r="C36" s="8" t="s">
        <v>100</v>
      </c>
      <c r="D36" s="8" t="s">
        <v>101</v>
      </c>
      <c r="E36" s="6">
        <v>0</v>
      </c>
      <c r="F36" s="6">
        <v>0</v>
      </c>
      <c r="G36" s="6">
        <f>E36+F36</f>
        <v>0</v>
      </c>
      <c r="H36" s="6">
        <v>386.24</v>
      </c>
      <c r="I36" s="6">
        <v>0</v>
      </c>
      <c r="J36" s="6">
        <f t="shared" si="2"/>
        <v>386.24</v>
      </c>
      <c r="K36" s="17">
        <v>45639</v>
      </c>
      <c r="L36" s="6">
        <v>386.24</v>
      </c>
      <c r="M36" s="6">
        <f t="shared" si="3"/>
        <v>386.24</v>
      </c>
      <c r="N36" s="6">
        <f t="shared" si="4"/>
        <v>0</v>
      </c>
      <c r="O36" s="6">
        <v>0</v>
      </c>
      <c r="P36" s="6">
        <f t="shared" ref="P36:P62" si="8">N36-O36</f>
        <v>0</v>
      </c>
    </row>
    <row r="37" spans="1:16" ht="25.9" customHeight="1" x14ac:dyDescent="0.25">
      <c r="A37" s="3">
        <v>34</v>
      </c>
      <c r="B37" s="8" t="s">
        <v>102</v>
      </c>
      <c r="C37" s="36" t="s">
        <v>103</v>
      </c>
      <c r="D37" s="37" t="s">
        <v>104</v>
      </c>
      <c r="E37" s="6">
        <v>0</v>
      </c>
      <c r="F37" s="6">
        <v>0</v>
      </c>
      <c r="G37" s="6">
        <f t="shared" ref="G37:G39" si="9">E37+F37</f>
        <v>0</v>
      </c>
      <c r="H37" s="6">
        <v>946.37</v>
      </c>
      <c r="I37" s="6">
        <v>0</v>
      </c>
      <c r="J37" s="6">
        <f t="shared" si="2"/>
        <v>946.37</v>
      </c>
      <c r="K37" s="14">
        <v>45630</v>
      </c>
      <c r="L37" s="6">
        <v>946.37</v>
      </c>
      <c r="M37" s="6">
        <f t="shared" si="3"/>
        <v>946.37</v>
      </c>
      <c r="N37" s="6">
        <f t="shared" si="4"/>
        <v>0</v>
      </c>
      <c r="O37" s="6">
        <v>0</v>
      </c>
      <c r="P37" s="6">
        <f>G37+H37-L37</f>
        <v>0</v>
      </c>
    </row>
    <row r="38" spans="1:16" ht="34.15" customHeight="1" x14ac:dyDescent="0.25">
      <c r="A38" s="3">
        <v>35</v>
      </c>
      <c r="B38" s="38" t="s">
        <v>105</v>
      </c>
      <c r="C38" s="39" t="s">
        <v>106</v>
      </c>
      <c r="D38" s="39" t="s">
        <v>107</v>
      </c>
      <c r="E38" s="6">
        <v>0</v>
      </c>
      <c r="F38" s="6">
        <v>-0.04</v>
      </c>
      <c r="G38" s="6">
        <f t="shared" si="9"/>
        <v>-0.04</v>
      </c>
      <c r="H38" s="6">
        <v>317.8</v>
      </c>
      <c r="I38" s="6">
        <v>317.8</v>
      </c>
      <c r="J38" s="6">
        <f t="shared" si="2"/>
        <v>317.8</v>
      </c>
      <c r="K38" s="14">
        <v>45639</v>
      </c>
      <c r="L38" s="6">
        <v>317.76</v>
      </c>
      <c r="M38" s="6">
        <f>L38+T38</f>
        <v>317.76</v>
      </c>
      <c r="N38" s="6">
        <f t="shared" si="4"/>
        <v>0</v>
      </c>
      <c r="O38" s="6">
        <f>G38+H38-L38</f>
        <v>0</v>
      </c>
      <c r="P38" s="6">
        <f>N38-O38</f>
        <v>0</v>
      </c>
    </row>
    <row r="39" spans="1:16" ht="30" customHeight="1" x14ac:dyDescent="0.25">
      <c r="A39" s="3">
        <v>36</v>
      </c>
      <c r="B39" s="38" t="s">
        <v>105</v>
      </c>
      <c r="C39" s="39" t="s">
        <v>108</v>
      </c>
      <c r="D39" s="9" t="s">
        <v>109</v>
      </c>
      <c r="E39" s="6">
        <v>0</v>
      </c>
      <c r="F39" s="6">
        <v>0</v>
      </c>
      <c r="G39" s="6">
        <f t="shared" si="9"/>
        <v>0</v>
      </c>
      <c r="H39" s="6">
        <v>0.24</v>
      </c>
      <c r="I39" s="6">
        <v>0</v>
      </c>
      <c r="J39" s="6">
        <f t="shared" si="2"/>
        <v>0.24</v>
      </c>
      <c r="K39" s="14">
        <v>45650</v>
      </c>
      <c r="L39" s="6">
        <v>0.24</v>
      </c>
      <c r="M39" s="6">
        <f>L39+T39</f>
        <v>0.24</v>
      </c>
      <c r="N39" s="6">
        <f t="shared" si="4"/>
        <v>0</v>
      </c>
      <c r="O39" s="6">
        <v>0</v>
      </c>
      <c r="P39" s="6">
        <f>N39</f>
        <v>0</v>
      </c>
    </row>
    <row r="40" spans="1:16" ht="33" customHeight="1" x14ac:dyDescent="0.25">
      <c r="A40" s="3">
        <v>37</v>
      </c>
      <c r="B40" s="8" t="s">
        <v>110</v>
      </c>
      <c r="C40" s="4" t="s">
        <v>111</v>
      </c>
      <c r="D40" s="8" t="s">
        <v>112</v>
      </c>
      <c r="E40" s="6">
        <v>0</v>
      </c>
      <c r="F40" s="6">
        <v>0</v>
      </c>
      <c r="G40" s="6">
        <f t="shared" si="7"/>
        <v>0</v>
      </c>
      <c r="H40" s="6">
        <v>11896.03</v>
      </c>
      <c r="I40" s="6">
        <v>5087</v>
      </c>
      <c r="J40" s="6">
        <f t="shared" si="2"/>
        <v>11896.03</v>
      </c>
      <c r="K40" s="10">
        <v>45649</v>
      </c>
      <c r="L40" s="6">
        <v>11896.03</v>
      </c>
      <c r="M40" s="6">
        <f t="shared" si="3"/>
        <v>11896.03</v>
      </c>
      <c r="N40" s="6">
        <f t="shared" si="4"/>
        <v>0</v>
      </c>
      <c r="O40" s="6">
        <v>0</v>
      </c>
      <c r="P40" s="6">
        <f t="shared" si="8"/>
        <v>0</v>
      </c>
    </row>
    <row r="41" spans="1:16" ht="34.15" customHeight="1" x14ac:dyDescent="0.25">
      <c r="A41" s="3">
        <v>38</v>
      </c>
      <c r="B41" s="7" t="s">
        <v>113</v>
      </c>
      <c r="C41" s="40" t="s">
        <v>114</v>
      </c>
      <c r="D41" s="41" t="s">
        <v>115</v>
      </c>
      <c r="E41" s="6">
        <v>0</v>
      </c>
      <c r="F41" s="6">
        <v>24.9</v>
      </c>
      <c r="G41" s="6">
        <f t="shared" si="7"/>
        <v>24.9</v>
      </c>
      <c r="H41" s="6">
        <v>3.86</v>
      </c>
      <c r="I41" s="6">
        <v>0</v>
      </c>
      <c r="J41" s="6">
        <f t="shared" si="2"/>
        <v>3.86</v>
      </c>
      <c r="K41" s="10">
        <v>45645</v>
      </c>
      <c r="L41" s="6">
        <v>3.86</v>
      </c>
      <c r="M41" s="6">
        <f t="shared" si="3"/>
        <v>3.86</v>
      </c>
      <c r="N41" s="7">
        <f t="shared" si="4"/>
        <v>24.9</v>
      </c>
      <c r="O41" s="6">
        <f>G41+H41-L41</f>
        <v>24.9</v>
      </c>
      <c r="P41" s="6">
        <v>0</v>
      </c>
    </row>
    <row r="42" spans="1:16" x14ac:dyDescent="0.25">
      <c r="A42" s="3">
        <v>39</v>
      </c>
      <c r="B42" s="7" t="s">
        <v>113</v>
      </c>
      <c r="C42" s="8" t="s">
        <v>116</v>
      </c>
      <c r="D42" s="7" t="s">
        <v>117</v>
      </c>
      <c r="E42" s="6">
        <v>-42.21</v>
      </c>
      <c r="F42" s="6">
        <v>0</v>
      </c>
      <c r="G42" s="6">
        <f>E42+F42</f>
        <v>-42.21</v>
      </c>
      <c r="H42" s="6">
        <v>685.1</v>
      </c>
      <c r="I42" s="6">
        <v>0</v>
      </c>
      <c r="J42" s="6">
        <f t="shared" si="2"/>
        <v>685.1</v>
      </c>
      <c r="K42" s="14">
        <v>45639</v>
      </c>
      <c r="L42" s="6">
        <v>685.1</v>
      </c>
      <c r="M42" s="6">
        <f t="shared" si="3"/>
        <v>685.1</v>
      </c>
      <c r="N42" s="7">
        <f t="shared" si="4"/>
        <v>-42.210000000000036</v>
      </c>
      <c r="O42" s="6">
        <v>0</v>
      </c>
      <c r="P42" s="6">
        <f t="shared" si="8"/>
        <v>-42.210000000000036</v>
      </c>
    </row>
    <row r="43" spans="1:16" x14ac:dyDescent="0.25">
      <c r="A43" s="3">
        <v>40</v>
      </c>
      <c r="B43" s="7" t="s">
        <v>113</v>
      </c>
      <c r="C43" s="8" t="s">
        <v>118</v>
      </c>
      <c r="D43" s="7" t="s">
        <v>119</v>
      </c>
      <c r="E43" s="6">
        <v>-1117.55</v>
      </c>
      <c r="F43" s="6">
        <v>0</v>
      </c>
      <c r="G43" s="6">
        <f t="shared" ref="G43:G50" si="10">E43+F43</f>
        <v>-1117.55</v>
      </c>
      <c r="H43" s="6">
        <v>0</v>
      </c>
      <c r="I43" s="6">
        <v>0</v>
      </c>
      <c r="J43" s="6">
        <f t="shared" si="2"/>
        <v>0</v>
      </c>
      <c r="K43" s="3" t="s">
        <v>20</v>
      </c>
      <c r="L43" s="6">
        <v>0</v>
      </c>
      <c r="M43" s="6">
        <f t="shared" si="3"/>
        <v>0</v>
      </c>
      <c r="N43" s="7">
        <f t="shared" si="4"/>
        <v>-1117.55</v>
      </c>
      <c r="O43" s="6">
        <v>0</v>
      </c>
      <c r="P43" s="6">
        <f t="shared" si="8"/>
        <v>-1117.55</v>
      </c>
    </row>
    <row r="44" spans="1:16" x14ac:dyDescent="0.25">
      <c r="A44" s="3">
        <v>41</v>
      </c>
      <c r="B44" s="7" t="s">
        <v>113</v>
      </c>
      <c r="C44" s="40" t="s">
        <v>120</v>
      </c>
      <c r="D44" s="7" t="s">
        <v>119</v>
      </c>
      <c r="E44" s="6">
        <v>-467.47</v>
      </c>
      <c r="F44" s="6">
        <v>0</v>
      </c>
      <c r="G44" s="6">
        <f t="shared" si="10"/>
        <v>-467.47</v>
      </c>
      <c r="H44" s="6">
        <v>221.59</v>
      </c>
      <c r="I44" s="6">
        <v>0</v>
      </c>
      <c r="J44" s="6">
        <f t="shared" si="2"/>
        <v>221.59</v>
      </c>
      <c r="K44" s="10">
        <v>45639</v>
      </c>
      <c r="L44" s="6">
        <v>225.97</v>
      </c>
      <c r="M44" s="6">
        <f t="shared" si="3"/>
        <v>225.97</v>
      </c>
      <c r="N44" s="7">
        <f t="shared" si="4"/>
        <v>-471.85</v>
      </c>
      <c r="O44" s="6">
        <v>0</v>
      </c>
      <c r="P44" s="6">
        <f t="shared" si="8"/>
        <v>-471.85</v>
      </c>
    </row>
    <row r="45" spans="1:16" x14ac:dyDescent="0.25">
      <c r="A45" s="3">
        <v>42</v>
      </c>
      <c r="B45" s="7" t="s">
        <v>113</v>
      </c>
      <c r="C45" s="8" t="s">
        <v>121</v>
      </c>
      <c r="D45" s="7" t="s">
        <v>122</v>
      </c>
      <c r="E45" s="6">
        <v>-2031.26</v>
      </c>
      <c r="F45" s="6">
        <v>0</v>
      </c>
      <c r="G45" s="6">
        <f t="shared" si="10"/>
        <v>-2031.26</v>
      </c>
      <c r="H45" s="6">
        <v>0</v>
      </c>
      <c r="I45" s="6">
        <v>0</v>
      </c>
      <c r="J45" s="6">
        <f t="shared" si="2"/>
        <v>0</v>
      </c>
      <c r="K45" s="3" t="s">
        <v>20</v>
      </c>
      <c r="L45" s="6">
        <v>0</v>
      </c>
      <c r="M45" s="6">
        <f>L45+T45</f>
        <v>0</v>
      </c>
      <c r="N45" s="7">
        <f t="shared" si="4"/>
        <v>-2031.26</v>
      </c>
      <c r="O45" s="6">
        <v>0</v>
      </c>
      <c r="P45" s="6">
        <f t="shared" si="8"/>
        <v>-2031.26</v>
      </c>
    </row>
    <row r="46" spans="1:16" ht="33" customHeight="1" x14ac:dyDescent="0.25">
      <c r="A46" s="3">
        <v>43</v>
      </c>
      <c r="B46" s="7" t="s">
        <v>113</v>
      </c>
      <c r="C46" s="25" t="s">
        <v>123</v>
      </c>
      <c r="D46" s="42" t="s">
        <v>124</v>
      </c>
      <c r="E46" s="6">
        <v>0</v>
      </c>
      <c r="F46" s="6">
        <v>2.2999999999999998</v>
      </c>
      <c r="G46" s="6">
        <f t="shared" si="10"/>
        <v>2.2999999999999998</v>
      </c>
      <c r="H46" s="6">
        <v>47.66</v>
      </c>
      <c r="I46" s="6">
        <v>47.66</v>
      </c>
      <c r="J46" s="6">
        <f t="shared" si="2"/>
        <v>47.66</v>
      </c>
      <c r="K46" s="10">
        <v>45645</v>
      </c>
      <c r="L46" s="6">
        <v>47.66</v>
      </c>
      <c r="M46" s="6">
        <f>L46+T46</f>
        <v>47.66</v>
      </c>
      <c r="N46" s="6">
        <f t="shared" si="4"/>
        <v>2.2999999999999972</v>
      </c>
      <c r="O46" s="6">
        <v>2.2999999999999998</v>
      </c>
      <c r="P46" s="6">
        <v>0</v>
      </c>
    </row>
    <row r="47" spans="1:16" ht="27.6" customHeight="1" x14ac:dyDescent="0.25">
      <c r="A47" s="3">
        <v>44</v>
      </c>
      <c r="B47" s="8" t="s">
        <v>125</v>
      </c>
      <c r="C47" s="8" t="s">
        <v>126</v>
      </c>
      <c r="D47" s="15" t="s">
        <v>127</v>
      </c>
      <c r="E47" s="6">
        <v>0</v>
      </c>
      <c r="F47" s="6">
        <v>95.34</v>
      </c>
      <c r="G47" s="6">
        <f t="shared" si="10"/>
        <v>95.34</v>
      </c>
      <c r="H47" s="6">
        <v>31.78</v>
      </c>
      <c r="I47" s="6">
        <v>0</v>
      </c>
      <c r="J47" s="6">
        <f t="shared" si="2"/>
        <v>31.78</v>
      </c>
      <c r="K47" s="17">
        <v>45656</v>
      </c>
      <c r="L47" s="6">
        <v>31.78</v>
      </c>
      <c r="M47" s="6">
        <v>31.78</v>
      </c>
      <c r="N47" s="6">
        <f>G47+H47-L47</f>
        <v>95.34</v>
      </c>
      <c r="O47" s="6">
        <f>G47+H47-L47</f>
        <v>95.34</v>
      </c>
      <c r="P47" s="6">
        <v>0</v>
      </c>
    </row>
    <row r="48" spans="1:16" ht="24" customHeight="1" x14ac:dyDescent="0.25">
      <c r="A48" s="3">
        <v>45</v>
      </c>
      <c r="B48" s="8" t="s">
        <v>125</v>
      </c>
      <c r="C48" s="8" t="s">
        <v>128</v>
      </c>
      <c r="D48" s="8" t="s">
        <v>129</v>
      </c>
      <c r="E48" s="6">
        <v>-0.17</v>
      </c>
      <c r="F48" s="6">
        <v>0</v>
      </c>
      <c r="G48" s="6">
        <f t="shared" si="10"/>
        <v>-0.17</v>
      </c>
      <c r="H48" s="6">
        <v>589.22</v>
      </c>
      <c r="I48" s="6">
        <v>0</v>
      </c>
      <c r="J48" s="6">
        <f t="shared" si="2"/>
        <v>589.22</v>
      </c>
      <c r="K48" s="10">
        <v>45638</v>
      </c>
      <c r="L48" s="6">
        <v>589.24</v>
      </c>
      <c r="M48" s="6">
        <f t="shared" si="3"/>
        <v>589.24</v>
      </c>
      <c r="N48" s="7">
        <f t="shared" si="4"/>
        <v>-0.18999999999994088</v>
      </c>
      <c r="O48" s="6">
        <f>F48</f>
        <v>0</v>
      </c>
      <c r="P48" s="6">
        <f t="shared" si="8"/>
        <v>-0.18999999999994088</v>
      </c>
    </row>
    <row r="49" spans="1:16" ht="27" customHeight="1" x14ac:dyDescent="0.25">
      <c r="A49" s="3">
        <v>46</v>
      </c>
      <c r="B49" s="8" t="s">
        <v>130</v>
      </c>
      <c r="C49" s="8" t="s">
        <v>131</v>
      </c>
      <c r="D49" s="8" t="s">
        <v>132</v>
      </c>
      <c r="E49" s="6">
        <v>0</v>
      </c>
      <c r="F49" s="6">
        <v>10349.18</v>
      </c>
      <c r="G49" s="6">
        <f t="shared" si="10"/>
        <v>10349.18</v>
      </c>
      <c r="H49" s="6">
        <v>474.12</v>
      </c>
      <c r="I49" s="6">
        <v>474.12</v>
      </c>
      <c r="J49" s="6">
        <f t="shared" si="2"/>
        <v>474.12</v>
      </c>
      <c r="K49" s="10">
        <v>45651</v>
      </c>
      <c r="L49" s="6">
        <v>974.12</v>
      </c>
      <c r="M49" s="6">
        <f t="shared" si="3"/>
        <v>974.12</v>
      </c>
      <c r="N49" s="7">
        <f t="shared" si="4"/>
        <v>9849.18</v>
      </c>
      <c r="O49" s="6">
        <f>F49+H49-L49</f>
        <v>9849.18</v>
      </c>
      <c r="P49" s="6">
        <v>0</v>
      </c>
    </row>
    <row r="50" spans="1:16" ht="27" customHeight="1" x14ac:dyDescent="0.25">
      <c r="A50" s="3">
        <v>47</v>
      </c>
      <c r="B50" s="8" t="s">
        <v>130</v>
      </c>
      <c r="C50" s="8" t="s">
        <v>133</v>
      </c>
      <c r="D50" s="8" t="s">
        <v>134</v>
      </c>
      <c r="E50" s="6">
        <v>52717.84</v>
      </c>
      <c r="F50" s="6">
        <v>0</v>
      </c>
      <c r="G50" s="6">
        <f t="shared" si="10"/>
        <v>52717.84</v>
      </c>
      <c r="H50" s="6">
        <v>2963.83</v>
      </c>
      <c r="I50" s="6">
        <v>0</v>
      </c>
      <c r="J50" s="6">
        <f t="shared" si="2"/>
        <v>2963.83</v>
      </c>
      <c r="K50" s="10">
        <v>45655</v>
      </c>
      <c r="L50" s="6">
        <v>8963.83</v>
      </c>
      <c r="M50" s="6">
        <f t="shared" si="3"/>
        <v>8963.83</v>
      </c>
      <c r="N50" s="6">
        <f t="shared" si="4"/>
        <v>46717.84</v>
      </c>
      <c r="O50" s="6">
        <v>0</v>
      </c>
      <c r="P50" s="6">
        <f t="shared" si="8"/>
        <v>46717.84</v>
      </c>
    </row>
    <row r="51" spans="1:16" ht="22.9" customHeight="1" x14ac:dyDescent="0.25">
      <c r="A51" s="3">
        <v>48</v>
      </c>
      <c r="B51" s="8" t="s">
        <v>135</v>
      </c>
      <c r="C51" s="8" t="s">
        <v>136</v>
      </c>
      <c r="D51" s="8" t="s">
        <v>137</v>
      </c>
      <c r="E51" s="6">
        <v>47354.71</v>
      </c>
      <c r="F51" s="6">
        <v>8529.36</v>
      </c>
      <c r="G51" s="6">
        <f>E51+F51</f>
        <v>55884.07</v>
      </c>
      <c r="H51" s="6">
        <v>1927.8</v>
      </c>
      <c r="I51" s="6">
        <v>304.62</v>
      </c>
      <c r="J51" s="6">
        <f t="shared" si="2"/>
        <v>1927.8</v>
      </c>
      <c r="K51" s="10">
        <v>45656</v>
      </c>
      <c r="L51" s="6">
        <v>8433.5</v>
      </c>
      <c r="M51" s="6">
        <f t="shared" si="3"/>
        <v>8433.5</v>
      </c>
      <c r="N51" s="43">
        <f t="shared" si="4"/>
        <v>49378.37</v>
      </c>
      <c r="O51" s="6">
        <f>F51+I51</f>
        <v>8833.9800000000014</v>
      </c>
      <c r="P51" s="6">
        <f t="shared" si="8"/>
        <v>40544.39</v>
      </c>
    </row>
    <row r="52" spans="1:16" ht="30" customHeight="1" x14ac:dyDescent="0.25">
      <c r="A52" s="3">
        <v>49</v>
      </c>
      <c r="B52" s="8" t="s">
        <v>135</v>
      </c>
      <c r="C52" s="8" t="s">
        <v>138</v>
      </c>
      <c r="D52" s="8" t="s">
        <v>139</v>
      </c>
      <c r="E52" s="6">
        <v>166343.47</v>
      </c>
      <c r="F52" s="6">
        <v>20147.169999999998</v>
      </c>
      <c r="G52" s="6">
        <f t="shared" ref="G52:G53" si="11">E52+F52</f>
        <v>186490.64</v>
      </c>
      <c r="H52" s="6">
        <v>6297.31</v>
      </c>
      <c r="I52" s="6">
        <v>712.87</v>
      </c>
      <c r="J52" s="6">
        <f t="shared" si="2"/>
        <v>6297.31</v>
      </c>
      <c r="K52" s="17">
        <v>45655</v>
      </c>
      <c r="L52" s="6">
        <v>18200</v>
      </c>
      <c r="M52" s="6">
        <f t="shared" si="3"/>
        <v>18200</v>
      </c>
      <c r="N52" s="43">
        <f t="shared" si="4"/>
        <v>174587.95</v>
      </c>
      <c r="O52" s="6">
        <f>F52+I52</f>
        <v>20860.039999999997</v>
      </c>
      <c r="P52" s="6">
        <f t="shared" si="8"/>
        <v>153727.91</v>
      </c>
    </row>
    <row r="53" spans="1:16" ht="30" customHeight="1" x14ac:dyDescent="0.25">
      <c r="A53" s="3">
        <v>50</v>
      </c>
      <c r="B53" s="8" t="s">
        <v>140</v>
      </c>
      <c r="C53" s="44" t="s">
        <v>141</v>
      </c>
      <c r="D53" s="45" t="s">
        <v>142</v>
      </c>
      <c r="E53" s="6">
        <v>0</v>
      </c>
      <c r="F53" s="6">
        <v>0</v>
      </c>
      <c r="G53" s="6">
        <f t="shared" si="11"/>
        <v>0</v>
      </c>
      <c r="H53" s="6">
        <v>560.26</v>
      </c>
      <c r="I53" s="6">
        <v>560.26</v>
      </c>
      <c r="J53" s="6">
        <f t="shared" si="2"/>
        <v>560.26</v>
      </c>
      <c r="K53" s="17">
        <v>45646</v>
      </c>
      <c r="L53" s="6">
        <v>560.26</v>
      </c>
      <c r="M53" s="6">
        <f t="shared" si="3"/>
        <v>560.26</v>
      </c>
      <c r="N53" s="43">
        <f t="shared" si="4"/>
        <v>0</v>
      </c>
      <c r="O53" s="6">
        <f>G53+H53-L53</f>
        <v>0</v>
      </c>
      <c r="P53" s="6">
        <f t="shared" si="8"/>
        <v>0</v>
      </c>
    </row>
    <row r="54" spans="1:16" ht="29.45" customHeight="1" x14ac:dyDescent="0.25">
      <c r="A54" s="3">
        <v>51</v>
      </c>
      <c r="B54" s="8" t="s">
        <v>140</v>
      </c>
      <c r="C54" s="8" t="s">
        <v>143</v>
      </c>
      <c r="D54" s="8" t="s">
        <v>144</v>
      </c>
      <c r="E54" s="6">
        <v>0</v>
      </c>
      <c r="F54" s="6">
        <v>0</v>
      </c>
      <c r="G54" s="6">
        <f>E54+F54</f>
        <v>0</v>
      </c>
      <c r="H54" s="6">
        <v>7418.67</v>
      </c>
      <c r="I54" s="6">
        <v>668.54</v>
      </c>
      <c r="J54" s="6">
        <f t="shared" si="2"/>
        <v>7418.67</v>
      </c>
      <c r="K54" s="17">
        <v>45646</v>
      </c>
      <c r="L54" s="6">
        <v>7418.67</v>
      </c>
      <c r="M54" s="6">
        <f t="shared" si="3"/>
        <v>7418.67</v>
      </c>
      <c r="N54" s="6">
        <f t="shared" si="4"/>
        <v>0</v>
      </c>
      <c r="O54" s="6">
        <f>G54+H54-L54</f>
        <v>0</v>
      </c>
      <c r="P54" s="6">
        <f t="shared" si="8"/>
        <v>0</v>
      </c>
    </row>
    <row r="55" spans="1:16" ht="26.45" customHeight="1" x14ac:dyDescent="0.25">
      <c r="A55" s="3">
        <v>52</v>
      </c>
      <c r="B55" s="8" t="s">
        <v>140</v>
      </c>
      <c r="C55" s="8" t="s">
        <v>145</v>
      </c>
      <c r="D55" s="8" t="s">
        <v>146</v>
      </c>
      <c r="E55" s="6">
        <v>-2E-3</v>
      </c>
      <c r="F55" s="6">
        <v>0</v>
      </c>
      <c r="G55" s="6">
        <f t="shared" ref="G55:G59" si="12">E55+F55</f>
        <v>-2E-3</v>
      </c>
      <c r="H55" s="6">
        <v>427.91</v>
      </c>
      <c r="I55" s="6">
        <v>0</v>
      </c>
      <c r="J55" s="6">
        <f t="shared" si="2"/>
        <v>427.91</v>
      </c>
      <c r="K55" s="17">
        <v>45651</v>
      </c>
      <c r="L55" s="6">
        <v>427.91</v>
      </c>
      <c r="M55" s="6">
        <f t="shared" si="3"/>
        <v>427.91</v>
      </c>
      <c r="N55" s="6">
        <f t="shared" si="4"/>
        <v>-2.0000000000095497E-3</v>
      </c>
      <c r="O55" s="6">
        <v>0</v>
      </c>
      <c r="P55" s="6">
        <f t="shared" si="8"/>
        <v>-2.0000000000095497E-3</v>
      </c>
    </row>
    <row r="56" spans="1:16" ht="32.450000000000003" customHeight="1" x14ac:dyDescent="0.25">
      <c r="A56" s="3">
        <v>53</v>
      </c>
      <c r="B56" s="46" t="s">
        <v>147</v>
      </c>
      <c r="C56" s="47" t="s">
        <v>148</v>
      </c>
      <c r="D56" s="48" t="s">
        <v>149</v>
      </c>
      <c r="E56" s="6">
        <v>0</v>
      </c>
      <c r="F56" s="6">
        <v>0</v>
      </c>
      <c r="G56" s="6">
        <f>E56+F56</f>
        <v>0</v>
      </c>
      <c r="H56" s="6">
        <v>6750</v>
      </c>
      <c r="I56" s="6">
        <v>0</v>
      </c>
      <c r="J56" s="6">
        <f t="shared" si="2"/>
        <v>6750</v>
      </c>
      <c r="K56" s="17">
        <v>45643</v>
      </c>
      <c r="L56" s="6">
        <v>6750</v>
      </c>
      <c r="M56" s="6">
        <f t="shared" si="3"/>
        <v>6750</v>
      </c>
      <c r="N56" s="6">
        <f t="shared" si="4"/>
        <v>0</v>
      </c>
      <c r="O56" s="6">
        <v>0</v>
      </c>
      <c r="P56" s="6">
        <f t="shared" si="8"/>
        <v>0</v>
      </c>
    </row>
    <row r="57" spans="1:16" ht="41.45" customHeight="1" x14ac:dyDescent="0.25">
      <c r="A57" s="3">
        <v>54</v>
      </c>
      <c r="B57" s="49" t="s">
        <v>147</v>
      </c>
      <c r="C57" s="20" t="s">
        <v>150</v>
      </c>
      <c r="D57" s="20" t="s">
        <v>151</v>
      </c>
      <c r="E57" s="6">
        <v>0</v>
      </c>
      <c r="F57" s="6">
        <v>0</v>
      </c>
      <c r="G57" s="6">
        <f t="shared" si="12"/>
        <v>0</v>
      </c>
      <c r="H57" s="6">
        <v>2.14</v>
      </c>
      <c r="I57" s="6">
        <v>2.14</v>
      </c>
      <c r="J57" s="6">
        <f t="shared" si="2"/>
        <v>2.14</v>
      </c>
      <c r="K57" s="17">
        <v>45643</v>
      </c>
      <c r="L57" s="6">
        <v>2.14</v>
      </c>
      <c r="M57" s="6">
        <f t="shared" si="3"/>
        <v>2.14</v>
      </c>
      <c r="N57" s="6">
        <f t="shared" si="4"/>
        <v>0</v>
      </c>
      <c r="O57" s="6">
        <f>G57+H57-L57</f>
        <v>0</v>
      </c>
      <c r="P57" s="6">
        <f t="shared" si="8"/>
        <v>0</v>
      </c>
    </row>
    <row r="58" spans="1:16" ht="25.15" customHeight="1" x14ac:dyDescent="0.25">
      <c r="A58" s="3">
        <v>55</v>
      </c>
      <c r="B58" s="8" t="s">
        <v>152</v>
      </c>
      <c r="C58" s="8" t="s">
        <v>153</v>
      </c>
      <c r="D58" s="8" t="s">
        <v>154</v>
      </c>
      <c r="E58" s="6">
        <v>1.72</v>
      </c>
      <c r="F58" s="6">
        <v>0</v>
      </c>
      <c r="G58" s="6">
        <f t="shared" si="12"/>
        <v>1.72</v>
      </c>
      <c r="H58" s="6">
        <v>1.81</v>
      </c>
      <c r="I58" s="6">
        <v>0</v>
      </c>
      <c r="J58" s="6">
        <f t="shared" si="2"/>
        <v>1.81</v>
      </c>
      <c r="K58" s="17">
        <v>45653</v>
      </c>
      <c r="L58" s="6">
        <v>4.34</v>
      </c>
      <c r="M58" s="6">
        <f t="shared" si="3"/>
        <v>4.34</v>
      </c>
      <c r="N58" s="7">
        <f t="shared" si="4"/>
        <v>-0.80999999999999961</v>
      </c>
      <c r="O58" s="6">
        <v>0</v>
      </c>
      <c r="P58" s="6">
        <f>G58+H58-L58</f>
        <v>-0.80999999999999961</v>
      </c>
    </row>
    <row r="59" spans="1:16" ht="25.15" customHeight="1" x14ac:dyDescent="0.25">
      <c r="A59" s="3">
        <v>56</v>
      </c>
      <c r="B59" s="8" t="s">
        <v>152</v>
      </c>
      <c r="C59" s="49" t="s">
        <v>155</v>
      </c>
      <c r="D59" s="50" t="s">
        <v>156</v>
      </c>
      <c r="E59" s="6">
        <v>0</v>
      </c>
      <c r="F59" s="6">
        <v>827.98</v>
      </c>
      <c r="G59" s="6">
        <f t="shared" si="12"/>
        <v>827.98</v>
      </c>
      <c r="H59" s="6">
        <v>827.98</v>
      </c>
      <c r="I59" s="6">
        <v>827.98</v>
      </c>
      <c r="J59" s="6">
        <f t="shared" si="2"/>
        <v>827.98</v>
      </c>
      <c r="K59" s="17">
        <v>45649</v>
      </c>
      <c r="L59" s="6">
        <v>2483.94</v>
      </c>
      <c r="M59" s="6">
        <f t="shared" si="3"/>
        <v>2483.94</v>
      </c>
      <c r="N59" s="7">
        <f t="shared" si="4"/>
        <v>-827.98</v>
      </c>
      <c r="O59" s="6">
        <f>G59+H59-L59</f>
        <v>-827.98</v>
      </c>
      <c r="P59" s="6">
        <f t="shared" si="8"/>
        <v>0</v>
      </c>
    </row>
    <row r="60" spans="1:16" ht="24" customHeight="1" x14ac:dyDescent="0.25">
      <c r="A60" s="3">
        <v>57</v>
      </c>
      <c r="B60" s="8" t="s">
        <v>157</v>
      </c>
      <c r="C60" s="8" t="s">
        <v>158</v>
      </c>
      <c r="D60" s="8" t="s">
        <v>159</v>
      </c>
      <c r="E60" s="6">
        <v>66920.649999999994</v>
      </c>
      <c r="F60" s="6">
        <v>0</v>
      </c>
      <c r="G60" s="6">
        <f>E60+F60</f>
        <v>66920.649999999994</v>
      </c>
      <c r="H60" s="6">
        <v>0</v>
      </c>
      <c r="I60" s="6">
        <v>0</v>
      </c>
      <c r="J60" s="6">
        <f t="shared" si="2"/>
        <v>0</v>
      </c>
      <c r="K60" s="17">
        <v>45634</v>
      </c>
      <c r="L60" s="6">
        <v>2966.15</v>
      </c>
      <c r="M60" s="6">
        <f t="shared" si="3"/>
        <v>2966.15</v>
      </c>
      <c r="N60" s="6">
        <f t="shared" si="4"/>
        <v>63954.499999999993</v>
      </c>
      <c r="O60" s="6">
        <v>0</v>
      </c>
      <c r="P60" s="6">
        <f t="shared" si="8"/>
        <v>63954.499999999993</v>
      </c>
    </row>
    <row r="61" spans="1:16" ht="33" customHeight="1" x14ac:dyDescent="0.25">
      <c r="A61" s="3">
        <v>58</v>
      </c>
      <c r="B61" s="8" t="s">
        <v>160</v>
      </c>
      <c r="C61" s="8" t="s">
        <v>161</v>
      </c>
      <c r="D61" s="51" t="s">
        <v>162</v>
      </c>
      <c r="E61" s="6">
        <v>0</v>
      </c>
      <c r="F61" s="6">
        <v>7.08</v>
      </c>
      <c r="G61" s="6">
        <f t="shared" ref="G61" si="13">E61+F61</f>
        <v>7.08</v>
      </c>
      <c r="H61" s="6">
        <v>0</v>
      </c>
      <c r="I61" s="6">
        <v>0</v>
      </c>
      <c r="J61" s="6">
        <f t="shared" si="2"/>
        <v>0</v>
      </c>
      <c r="K61" s="3" t="s">
        <v>20</v>
      </c>
      <c r="L61" s="6">
        <v>0</v>
      </c>
      <c r="M61" s="6">
        <f t="shared" si="3"/>
        <v>0</v>
      </c>
      <c r="N61" s="7">
        <f t="shared" si="4"/>
        <v>7.08</v>
      </c>
      <c r="O61" s="6">
        <v>7.08</v>
      </c>
      <c r="P61" s="6">
        <f t="shared" si="8"/>
        <v>0</v>
      </c>
    </row>
    <row r="62" spans="1:16" ht="27.6" customHeight="1" x14ac:dyDescent="0.25">
      <c r="A62" s="3">
        <v>59</v>
      </c>
      <c r="B62" s="8" t="s">
        <v>160</v>
      </c>
      <c r="C62" s="52" t="s">
        <v>163</v>
      </c>
      <c r="D62" s="53" t="s">
        <v>164</v>
      </c>
      <c r="E62" s="6">
        <v>375.03</v>
      </c>
      <c r="F62" s="6">
        <v>0</v>
      </c>
      <c r="G62" s="6">
        <f>E62+F62</f>
        <v>375.03</v>
      </c>
      <c r="H62" s="7">
        <v>127.37</v>
      </c>
      <c r="I62" s="6">
        <v>0</v>
      </c>
      <c r="J62" s="6">
        <f t="shared" si="2"/>
        <v>127.37</v>
      </c>
      <c r="K62" s="3" t="s">
        <v>20</v>
      </c>
      <c r="L62" s="6">
        <v>0</v>
      </c>
      <c r="M62" s="6">
        <f t="shared" si="3"/>
        <v>0</v>
      </c>
      <c r="N62" s="7">
        <f>G62+H62-L62</f>
        <v>502.4</v>
      </c>
      <c r="O62" s="6">
        <v>0</v>
      </c>
      <c r="P62" s="6">
        <f t="shared" si="8"/>
        <v>502.4</v>
      </c>
    </row>
    <row r="63" spans="1:16" ht="28.9" customHeight="1" x14ac:dyDescent="0.25">
      <c r="A63" s="3">
        <v>60</v>
      </c>
      <c r="B63" s="54" t="s">
        <v>165</v>
      </c>
      <c r="C63" s="55" t="s">
        <v>166</v>
      </c>
      <c r="D63" s="51" t="s">
        <v>167</v>
      </c>
      <c r="E63" s="6">
        <v>-19.98</v>
      </c>
      <c r="F63" s="6">
        <v>0</v>
      </c>
      <c r="G63" s="6">
        <f>E63+F63</f>
        <v>-19.98</v>
      </c>
      <c r="H63" s="7">
        <v>119.67</v>
      </c>
      <c r="I63" s="6">
        <v>0</v>
      </c>
      <c r="J63" s="6">
        <f t="shared" si="2"/>
        <v>119.67</v>
      </c>
      <c r="K63" s="17">
        <v>45645</v>
      </c>
      <c r="L63" s="6">
        <v>287.20999999999998</v>
      </c>
      <c r="M63" s="6">
        <f t="shared" si="3"/>
        <v>287.20999999999998</v>
      </c>
      <c r="N63" s="7">
        <f>G63+H63-L63</f>
        <v>-187.51999999999998</v>
      </c>
      <c r="O63" s="6">
        <v>0</v>
      </c>
      <c r="P63" s="6">
        <f>G63+H63-L63</f>
        <v>-187.51999999999998</v>
      </c>
    </row>
    <row r="64" spans="1:16" x14ac:dyDescent="0.25">
      <c r="A64" s="7"/>
      <c r="B64" s="8" t="s">
        <v>168</v>
      </c>
      <c r="C64" s="8"/>
      <c r="D64" s="8"/>
      <c r="E64" s="6">
        <f>SUM(E4:E63)</f>
        <v>329587.04800000007</v>
      </c>
      <c r="F64" s="6">
        <f>SUM(F4:F63)</f>
        <v>72703.649999999994</v>
      </c>
      <c r="G64" s="6">
        <f>SUM(G4:G63)</f>
        <v>402290.69800000003</v>
      </c>
      <c r="H64" s="6">
        <f>SUM(H4:H63)</f>
        <v>54092.19</v>
      </c>
      <c r="I64" s="6">
        <f>SUM(H4:H62)</f>
        <v>53972.520000000004</v>
      </c>
      <c r="J64" s="6">
        <f>SUM(J4:J63)</f>
        <v>54092.19</v>
      </c>
      <c r="K64" s="3" t="s">
        <v>20</v>
      </c>
      <c r="L64" s="6">
        <f>SUM(L4:L63)</f>
        <v>91104.920000000013</v>
      </c>
      <c r="M64" s="6">
        <f>SUM(M4:M63)</f>
        <v>91104.920000000013</v>
      </c>
      <c r="N64" s="6">
        <f>SUM(N4:N63)</f>
        <v>365277.96800000011</v>
      </c>
      <c r="O64" s="6">
        <f>SUM(O4:O63)</f>
        <v>60267.18</v>
      </c>
      <c r="P64" s="6">
        <f>SUM(P4:P63)</f>
        <v>305026.70799999998</v>
      </c>
    </row>
    <row r="65" spans="1:16" x14ac:dyDescent="0.25">
      <c r="A65" s="56"/>
      <c r="B65" s="57"/>
      <c r="C65" s="57"/>
      <c r="D65" s="57"/>
      <c r="E65" s="58"/>
      <c r="F65" s="58"/>
      <c r="G65" s="58"/>
      <c r="H65" s="58"/>
      <c r="I65" s="58"/>
      <c r="J65" s="58"/>
      <c r="K65" s="59"/>
      <c r="L65" s="58"/>
      <c r="M65" s="58"/>
      <c r="N65" s="58"/>
      <c r="O65" s="58"/>
      <c r="P65" s="58"/>
    </row>
    <row r="66" spans="1:16" ht="30" customHeight="1" x14ac:dyDescent="0.25">
      <c r="A66" s="7">
        <v>1</v>
      </c>
      <c r="B66" s="8" t="s">
        <v>169</v>
      </c>
      <c r="C66" s="8" t="s">
        <v>170</v>
      </c>
      <c r="D66" s="60" t="s">
        <v>171</v>
      </c>
      <c r="E66" s="6">
        <v>1574</v>
      </c>
      <c r="F66" s="6">
        <v>0</v>
      </c>
      <c r="G66" s="6">
        <f t="shared" ref="G66:G67" si="14">E66+F66</f>
        <v>1574</v>
      </c>
      <c r="H66" s="6">
        <v>0</v>
      </c>
      <c r="I66" s="6">
        <v>0</v>
      </c>
      <c r="J66" s="6">
        <f t="shared" ref="J66" si="15">H66</f>
        <v>0</v>
      </c>
      <c r="K66" s="3" t="s">
        <v>20</v>
      </c>
      <c r="L66" s="6">
        <v>0</v>
      </c>
      <c r="M66" s="6">
        <f t="shared" ref="M66:M67" si="16">L66+T66</f>
        <v>0</v>
      </c>
      <c r="N66" s="7">
        <f t="shared" ref="N66" si="17">G66+H66-L66</f>
        <v>1574</v>
      </c>
      <c r="O66" s="6">
        <v>0</v>
      </c>
      <c r="P66" s="6">
        <v>1574</v>
      </c>
    </row>
    <row r="67" spans="1:16" ht="19.899999999999999" customHeight="1" x14ac:dyDescent="0.25">
      <c r="A67" s="7">
        <v>2</v>
      </c>
      <c r="B67" s="8" t="s">
        <v>172</v>
      </c>
      <c r="C67" s="8" t="s">
        <v>173</v>
      </c>
      <c r="D67" s="8" t="s">
        <v>174</v>
      </c>
      <c r="E67" s="61">
        <v>3641.2</v>
      </c>
      <c r="F67" s="61">
        <v>0</v>
      </c>
      <c r="G67" s="6">
        <f t="shared" si="14"/>
        <v>3641.2</v>
      </c>
      <c r="H67" s="61">
        <v>0</v>
      </c>
      <c r="I67" s="61">
        <v>0</v>
      </c>
      <c r="J67" s="7">
        <f t="shared" ref="J67" si="18">H67+R67</f>
        <v>0</v>
      </c>
      <c r="K67" s="3" t="s">
        <v>20</v>
      </c>
      <c r="L67" s="61">
        <v>0</v>
      </c>
      <c r="M67" s="6">
        <f t="shared" si="16"/>
        <v>0</v>
      </c>
      <c r="N67" s="61">
        <v>3641.2</v>
      </c>
      <c r="O67" s="61">
        <v>0</v>
      </c>
      <c r="P67" s="61">
        <f>N67-O67</f>
        <v>3641.2</v>
      </c>
    </row>
    <row r="68" spans="1:16" x14ac:dyDescent="0.25">
      <c r="A68" s="7"/>
      <c r="B68" s="8" t="s">
        <v>168</v>
      </c>
      <c r="C68" s="8"/>
      <c r="D68" s="8"/>
      <c r="E68" s="61">
        <f>SUM(E66:E67)</f>
        <v>5215.2</v>
      </c>
      <c r="F68" s="61">
        <v>0</v>
      </c>
      <c r="G68" s="61">
        <f>SUM(G66:G67)</f>
        <v>5215.2</v>
      </c>
      <c r="H68" s="61">
        <f>H67</f>
        <v>0</v>
      </c>
      <c r="I68" s="61">
        <v>0</v>
      </c>
      <c r="J68" s="61">
        <f>SUM(J67:J67)</f>
        <v>0</v>
      </c>
      <c r="K68" s="3" t="s">
        <v>20</v>
      </c>
      <c r="L68" s="61">
        <f>SUM(L67:L67)</f>
        <v>0</v>
      </c>
      <c r="M68" s="61">
        <f>SUM(M67:M67)</f>
        <v>0</v>
      </c>
      <c r="N68" s="61">
        <f>SUM(N66:N67)</f>
        <v>5215.2</v>
      </c>
      <c r="O68" s="61">
        <v>0</v>
      </c>
      <c r="P68" s="61">
        <f>SUM(P66:P67)</f>
        <v>5215.2</v>
      </c>
    </row>
    <row r="69" spans="1:16" x14ac:dyDescent="0.25">
      <c r="A69" s="7"/>
      <c r="B69" s="8"/>
      <c r="C69" s="8"/>
      <c r="D69" s="8"/>
      <c r="E69" s="61"/>
      <c r="F69" s="61"/>
      <c r="G69" s="61"/>
      <c r="H69" s="61"/>
      <c r="I69" s="61"/>
      <c r="J69" s="61"/>
      <c r="K69" s="8"/>
      <c r="L69" s="61"/>
      <c r="M69" s="61"/>
      <c r="N69" s="61"/>
      <c r="O69" s="61"/>
      <c r="P69" s="61"/>
    </row>
    <row r="70" spans="1:16" ht="23.45" customHeight="1" x14ac:dyDescent="0.25">
      <c r="A70" s="7">
        <v>1</v>
      </c>
      <c r="B70" s="8" t="s">
        <v>175</v>
      </c>
      <c r="C70" s="8" t="s">
        <v>176</v>
      </c>
      <c r="D70" s="8" t="s">
        <v>177</v>
      </c>
      <c r="E70" s="6">
        <v>1052.18</v>
      </c>
      <c r="F70" s="6">
        <v>0</v>
      </c>
      <c r="G70" s="6">
        <v>1052.18</v>
      </c>
      <c r="H70" s="6">
        <v>0</v>
      </c>
      <c r="I70" s="6">
        <v>0</v>
      </c>
      <c r="J70" s="6">
        <v>0</v>
      </c>
      <c r="K70" s="3" t="s">
        <v>20</v>
      </c>
      <c r="L70" s="6">
        <v>0</v>
      </c>
      <c r="M70" s="6">
        <v>0</v>
      </c>
      <c r="N70" s="6">
        <v>1052.18</v>
      </c>
      <c r="O70" s="6">
        <v>0</v>
      </c>
      <c r="P70" s="6">
        <v>1052.18</v>
      </c>
    </row>
    <row r="71" spans="1:16" ht="23.45" customHeight="1" x14ac:dyDescent="0.25">
      <c r="A71" s="7">
        <v>2</v>
      </c>
      <c r="B71" s="8" t="s">
        <v>178</v>
      </c>
      <c r="C71" s="8" t="s">
        <v>179</v>
      </c>
      <c r="D71" s="8" t="s">
        <v>180</v>
      </c>
      <c r="E71" s="6">
        <v>2084.1699999999996</v>
      </c>
      <c r="F71" s="6">
        <v>0</v>
      </c>
      <c r="G71" s="6">
        <v>2084.1699999999996</v>
      </c>
      <c r="H71" s="6">
        <v>0</v>
      </c>
      <c r="I71" s="6">
        <v>0</v>
      </c>
      <c r="J71" s="6">
        <v>0</v>
      </c>
      <c r="K71" s="3" t="s">
        <v>20</v>
      </c>
      <c r="L71" s="6">
        <v>0</v>
      </c>
      <c r="M71" s="6">
        <v>0</v>
      </c>
      <c r="N71" s="6">
        <f>G71-L71</f>
        <v>2084.1699999999996</v>
      </c>
      <c r="O71" s="6">
        <v>0</v>
      </c>
      <c r="P71" s="6">
        <f>N71-O71</f>
        <v>2084.1699999999996</v>
      </c>
    </row>
    <row r="72" spans="1:16" x14ac:dyDescent="0.25">
      <c r="A72" s="7">
        <v>3</v>
      </c>
      <c r="B72" s="8" t="s">
        <v>181</v>
      </c>
      <c r="C72" s="8" t="s">
        <v>182</v>
      </c>
      <c r="D72" s="8" t="s">
        <v>183</v>
      </c>
      <c r="E72" s="6">
        <v>4797.0600000000004</v>
      </c>
      <c r="F72" s="6">
        <v>0</v>
      </c>
      <c r="G72" s="6">
        <v>4797.0600000000004</v>
      </c>
      <c r="H72" s="6">
        <v>0</v>
      </c>
      <c r="I72" s="6">
        <v>0</v>
      </c>
      <c r="J72" s="6">
        <v>0</v>
      </c>
      <c r="K72" s="3" t="s">
        <v>20</v>
      </c>
      <c r="L72" s="6">
        <v>0</v>
      </c>
      <c r="M72" s="6">
        <v>0</v>
      </c>
      <c r="N72" s="6">
        <v>4797.0600000000004</v>
      </c>
      <c r="O72" s="6">
        <v>0</v>
      </c>
      <c r="P72" s="6">
        <v>4797.0600000000004</v>
      </c>
    </row>
    <row r="73" spans="1:16" ht="25.15" customHeight="1" x14ac:dyDescent="0.25">
      <c r="A73" s="7"/>
      <c r="B73" s="8" t="s">
        <v>184</v>
      </c>
      <c r="C73" s="8" t="s">
        <v>185</v>
      </c>
      <c r="D73" s="8" t="s">
        <v>186</v>
      </c>
      <c r="E73" s="6">
        <v>1291.94</v>
      </c>
      <c r="F73" s="6">
        <v>0</v>
      </c>
      <c r="G73" s="6">
        <f t="shared" ref="G73" si="19">E73+F73</f>
        <v>1291.94</v>
      </c>
      <c r="H73" s="6">
        <v>0</v>
      </c>
      <c r="I73" s="6">
        <v>0</v>
      </c>
      <c r="J73" s="6">
        <f t="shared" ref="J73" si="20">H73</f>
        <v>0</v>
      </c>
      <c r="K73" s="3" t="s">
        <v>20</v>
      </c>
      <c r="L73" s="6">
        <v>0</v>
      </c>
      <c r="M73" s="6">
        <f t="shared" ref="M73" si="21">L73+T73</f>
        <v>0</v>
      </c>
      <c r="N73" s="7">
        <f t="shared" ref="N73" si="22">G73+H73-L73</f>
        <v>1291.94</v>
      </c>
      <c r="O73" s="6">
        <v>0</v>
      </c>
      <c r="P73" s="6">
        <v>1291.94</v>
      </c>
    </row>
    <row r="74" spans="1:16" x14ac:dyDescent="0.25">
      <c r="A74" s="7"/>
      <c r="B74" s="4" t="s">
        <v>168</v>
      </c>
      <c r="C74" s="8"/>
      <c r="D74" s="8"/>
      <c r="E74" s="6">
        <f>SUM(E70:E73)</f>
        <v>9225.35</v>
      </c>
      <c r="F74" s="6">
        <f>SUM(F70:F72)</f>
        <v>0</v>
      </c>
      <c r="G74" s="6">
        <f>SUM(G70:G73)</f>
        <v>9225.35</v>
      </c>
      <c r="H74" s="6">
        <v>0</v>
      </c>
      <c r="I74" s="6">
        <v>0</v>
      </c>
      <c r="J74" s="6">
        <f>SUM(J70:J72)</f>
        <v>0</v>
      </c>
      <c r="K74" s="3" t="s">
        <v>20</v>
      </c>
      <c r="L74" s="6">
        <f>SUM(L70:L72)</f>
        <v>0</v>
      </c>
      <c r="M74" s="6">
        <f>SUM(M70:M72)</f>
        <v>0</v>
      </c>
      <c r="N74" s="6">
        <f>SUM(N70:N73)</f>
        <v>9225.35</v>
      </c>
      <c r="O74" s="6">
        <f>SUM(O70:O72)</f>
        <v>0</v>
      </c>
      <c r="P74" s="6">
        <f>SUM(P70:P73)</f>
        <v>9225.35</v>
      </c>
    </row>
    <row r="75" spans="1:16" ht="23.25" x14ac:dyDescent="0.25">
      <c r="A75" s="62"/>
      <c r="B75" s="8" t="s">
        <v>187</v>
      </c>
      <c r="C75" s="8"/>
      <c r="D75" s="8"/>
      <c r="E75" s="6">
        <f>E64+E68+E74</f>
        <v>344027.59800000006</v>
      </c>
      <c r="F75" s="6">
        <f>F64+F68+F74</f>
        <v>72703.649999999994</v>
      </c>
      <c r="G75" s="6">
        <f>G64+G68+G74</f>
        <v>416731.24800000002</v>
      </c>
      <c r="H75" s="6">
        <f>H64+H68+H74</f>
        <v>54092.19</v>
      </c>
      <c r="I75" s="6">
        <f>I64+I68+I74</f>
        <v>53972.520000000004</v>
      </c>
      <c r="J75" s="6">
        <f>J64+J68+J74</f>
        <v>54092.19</v>
      </c>
      <c r="K75" s="3" t="s">
        <v>20</v>
      </c>
      <c r="L75" s="6">
        <f>L64+L68+L74</f>
        <v>91104.920000000013</v>
      </c>
      <c r="M75" s="6">
        <f>M64+M68+M74</f>
        <v>91104.920000000013</v>
      </c>
      <c r="N75" s="6">
        <f>N64+N68+N74</f>
        <v>379718.5180000001</v>
      </c>
      <c r="O75" s="6">
        <f>O64+O68+O74</f>
        <v>60267.18</v>
      </c>
      <c r="P75" s="6">
        <f>P64+P68+P74</f>
        <v>319467.25799999997</v>
      </c>
    </row>
    <row r="76" spans="1:16" x14ac:dyDescent="0.25">
      <c r="B76" s="70"/>
      <c r="C76" s="71"/>
      <c r="D76" s="71"/>
      <c r="E76" s="71"/>
      <c r="F76" s="71"/>
      <c r="G76" s="71"/>
      <c r="H76" s="71"/>
      <c r="I76" s="71"/>
      <c r="J76" s="71"/>
      <c r="K76" s="71"/>
      <c r="L76" s="71"/>
      <c r="M76" s="71"/>
      <c r="N76" s="71"/>
      <c r="O76" s="71"/>
      <c r="P76" s="71"/>
    </row>
    <row r="77" spans="1:16" x14ac:dyDescent="0.25">
      <c r="J77" s="63"/>
      <c r="K77" s="63"/>
      <c r="L77" s="63"/>
      <c r="M77" s="63"/>
      <c r="N77" s="63"/>
    </row>
  </sheetData>
  <mergeCells count="11">
    <mergeCell ref="G1:G2"/>
    <mergeCell ref="H1:J1"/>
    <mergeCell ref="K1:M1"/>
    <mergeCell ref="N1:P1"/>
    <mergeCell ref="B76:P76"/>
    <mergeCell ref="F1:F2"/>
    <mergeCell ref="A1:A2"/>
    <mergeCell ref="B1:B2"/>
    <mergeCell ref="C1:C2"/>
    <mergeCell ref="D1:D2"/>
    <mergeCell ref="E1:E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2025-01-07T13:18:45Z</dcterms:modified>
</cp:coreProperties>
</file>