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7461" sheetId="1" r:id="rId1"/>
  </sheets>
  <definedNames>
    <definedName name="_xlnm.Print_Area" localSheetId="0">'7461'!$A$1:$Q$143</definedName>
  </definedNames>
  <calcPr calcId="144525"/>
</workbook>
</file>

<file path=xl/calcChain.xml><?xml version="1.0" encoding="utf-8"?>
<calcChain xmlns="http://schemas.openxmlformats.org/spreadsheetml/2006/main">
  <c r="Q126" i="1" l="1"/>
  <c r="P121" i="1"/>
  <c r="Q117" i="1"/>
  <c r="Q121" i="1" s="1"/>
  <c r="O112" i="1"/>
  <c r="Q105" i="1"/>
  <c r="Q112" i="1" s="1"/>
  <c r="O97" i="1"/>
  <c r="O110" i="1" s="1"/>
  <c r="H86" i="1"/>
  <c r="H84" i="1"/>
  <c r="K78" i="1"/>
  <c r="D85" i="1" s="1"/>
  <c r="P77" i="1"/>
  <c r="Q133" i="1" s="1"/>
  <c r="Q137" i="1" s="1"/>
  <c r="K76" i="1"/>
  <c r="O124" i="1" s="1"/>
  <c r="O128" i="1" s="1"/>
  <c r="O130" i="1" s="1"/>
  <c r="P75" i="1"/>
  <c r="Q115" i="1" s="1"/>
  <c r="Q119" i="1" s="1"/>
  <c r="O75" i="1"/>
  <c r="O78" i="1" s="1"/>
  <c r="M75" i="1"/>
  <c r="M78" i="1" s="1"/>
  <c r="F85" i="1" s="1"/>
  <c r="F87" i="1" s="1"/>
  <c r="P74" i="1"/>
  <c r="Q97" i="1" s="1"/>
  <c r="Q110" i="1" s="1"/>
  <c r="C28" i="1"/>
  <c r="N27" i="1"/>
  <c r="F27" i="1" s="1"/>
  <c r="D87" i="1" l="1"/>
  <c r="H85" i="1"/>
  <c r="H87" i="1" s="1"/>
  <c r="P78" i="1"/>
  <c r="P115" i="1"/>
  <c r="P119" i="1" s="1"/>
  <c r="P76" i="1"/>
  <c r="Q124" i="1" s="1"/>
  <c r="Q128" i="1" s="1"/>
  <c r="Q130" i="1" s="1"/>
</calcChain>
</file>

<file path=xl/sharedStrings.xml><?xml version="1.0" encoding="utf-8"?>
<sst xmlns="http://schemas.openxmlformats.org/spreadsheetml/2006/main" count="214" uniqueCount="147">
  <si>
    <t>Затверджено</t>
  </si>
  <si>
    <t>Наказ Міністрерства фінансів України від 26.08.2014 №836</t>
  </si>
  <si>
    <t>( у редакції наказу Мінфіну від 29.12.2018 року № 1209   )</t>
  </si>
  <si>
    <t>ЗАТВЕРДЖЕНО</t>
  </si>
  <si>
    <t>Розпорядженням селищного голови</t>
  </si>
  <si>
    <t>від  02.08.2019 р.   № 120</t>
  </si>
  <si>
    <t>"Про затвердження Паспортів бюджетних програм се-</t>
  </si>
  <si>
    <t>лищного бюджету на 2019 рік "</t>
  </si>
  <si>
    <t>ПАСПОРТ</t>
  </si>
  <si>
    <t>бюджетної програми місцевого бюджету на 2019 рік</t>
  </si>
  <si>
    <t xml:space="preserve">1. </t>
  </si>
  <si>
    <t>0100000</t>
  </si>
  <si>
    <t>Крижопільська селищна рада</t>
  </si>
  <si>
    <t>(код)</t>
  </si>
  <si>
    <t>(найменування головного розпорядника)</t>
  </si>
  <si>
    <t xml:space="preserve"> </t>
  </si>
  <si>
    <t>2.</t>
  </si>
  <si>
    <t>0110000</t>
  </si>
  <si>
    <t>(найменування  відповідального виконавця)</t>
  </si>
  <si>
    <t>3.</t>
  </si>
  <si>
    <t>0117461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</si>
  <si>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</si>
  <si>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</si>
  <si>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(найменування бюджетної програми)</t>
  </si>
  <si>
    <t>4.</t>
  </si>
  <si>
    <t>Обсяг бюджетних призначень/бюджетних асигнувань</t>
  </si>
  <si>
    <t>гривен, в том числі по загальному фонду</t>
  </si>
  <si>
    <t>гривень</t>
  </si>
  <si>
    <t>і по спеціальному фонду</t>
  </si>
  <si>
    <t>5.</t>
  </si>
  <si>
    <t>Підстави для виконання бюджетної програми:</t>
  </si>
  <si>
    <t>Наказ Міністерства фінансів України від 02.08.2010 р. № 805 «Про затвердження Основних підходів до впровадження програмно-цільового методу складання  та виконання місцевих бюджетів» ;</t>
  </si>
  <si>
    <t>Наказ Міністерства фінансів України від 26.08.2014 р. № 836 «Про деякі питання запровадження програмно-цільового методу складання та виконання місцевих бюджетів»;</t>
  </si>
  <si>
    <t>Наказ Міністерства фінансів України від 20.09.2017 р. № 793 « Про затвердження складових програмної класифікації видатків та кредитування місцевих бюджетів
»;</t>
  </si>
  <si>
    <t xml:space="preserve">Бюджетний Кодекс України; </t>
  </si>
  <si>
    <t xml:space="preserve">Закон України «Про Державний бюджет України на 2019 рік»; </t>
  </si>
  <si>
    <t>Рішення 26 сесії селищної ради 7 скликання від 26 грудня 2017 року «Про селищний бюджет на 2018 рік»</t>
  </si>
  <si>
    <t xml:space="preserve">Наказ Міністерства фінансів України «Примірний перелік ативних показників бюджетних програм для місцевих бюджетів за видатками, що не враховуються при визначенні обсягу міжбюджетних трансфертів  від 27 липня 2011 року N 945
</t>
  </si>
  <si>
    <t>Місцева програма "Благоустрою селища Крижопіль на 2015-2019 роки"</t>
  </si>
  <si>
    <t>Місцева програма ремонту та утримання автомобільних доріг загального користування державного та місцевого значення на 2015-2019 роки" та Програма будівництва ,реконструкції ,ремонту та утримання автомобільних доріг на 2018-2022 роки</t>
  </si>
  <si>
    <t>Програма економічного і соціального розвитку смт Крижопіль на 2019 рік,</t>
  </si>
  <si>
    <t>Рішення 36 сесії селищної ради  7 скликання  "Про місцевий бюджет селища Крижопіль на 2019 рік" від 14.12.2018 року</t>
  </si>
  <si>
    <t>Наказу Міністерства фінансів України від 29.12.2018 року № 1209 « Про внесення змін до деяких наказів Міністерства фінансів України »</t>
  </si>
  <si>
    <t>Рішення 37 сесії 7 скликання від 21.02.2019 року " Про внесення змін до рішення  36 сесії селищної ради 7 скликання  № 4-36/18 «Про місцевий бюджет селища Крижопіль  на 2019 рік»  від 14 грудня 2018 року"</t>
  </si>
  <si>
    <t>Рішення виконкому № 32" Про внесення змін до бюджетних призначень селищного бюджету на 2019 рік" від 11.03.2019 року</t>
  </si>
  <si>
    <t>Рішення виконкому № 38" Про внесення змін до рішення виконкому від 12.11.2018 р. №77 "Про затвердження перелікц доріг , що будуть ремонтуватись у 2019 році" від  25.03.19 року</t>
  </si>
  <si>
    <t>Рішення 38 сесії 7 скликання від 28.03.2019 року " Про внесення змін до рішення  36 сесії селищної ради 7 скликання  № 4-36/18 «Про місцевий бюджет селища Крижопіль  на 2019 рік»  від 14 грудня 2018 року"</t>
  </si>
  <si>
    <t>Рішення виконкому № 87" Про внесення змін до бюджетних призначень селищного бюджету на 2019 рік" від 31.07.2019 року</t>
  </si>
  <si>
    <t>Рішення виконкому № 90" Про внесення змін до бюджетних призначень селищного бюджету на 2019 рік" від 02.08.2019 року</t>
  </si>
  <si>
    <t>6.</t>
  </si>
  <si>
    <t>Цілі державної політики , на досягнення яких спрямована реалізація бюджетної програми :</t>
  </si>
  <si>
    <t>№ з/п</t>
  </si>
  <si>
    <t>Ціль державної політики</t>
  </si>
  <si>
    <t xml:space="preserve">Збереження  та розвиток мережі автомобільних доріг загального та місцевого значення
користування  </t>
  </si>
  <si>
    <t>Активізація   інвестиційної   діяльності,   підвищення  якості  та ефективності   дорожнього  господарства</t>
  </si>
  <si>
    <t xml:space="preserve">Забезпечення  постійного  незалежного  аудиту  (оцінки) технічного  стану  автомобільних  доріг  та  якості дорожніх робіт 
</t>
  </si>
  <si>
    <t>7.</t>
  </si>
  <si>
    <t>Мета бюджетної програми :</t>
  </si>
  <si>
    <t>Покращення стану інфраструктури доріг</t>
  </si>
  <si>
    <t>8.</t>
  </si>
  <si>
    <t>Завдання бюджетної програми :</t>
  </si>
  <si>
    <t>Завдання</t>
  </si>
  <si>
    <t>Забезпечення проведення поточного ремонту об"єктів транспортної інфраструктури</t>
  </si>
  <si>
    <t>Забезпечення проведення капітального ремонту оєктів транспортної інфраструктури</t>
  </si>
  <si>
    <t>Забезпечення утримання в належному технічному стані об"єктів дорожнього господарства</t>
  </si>
  <si>
    <t>Забезпечення проведення будівництва об"єктів транспортної інфраструктури</t>
  </si>
  <si>
    <t>9.</t>
  </si>
  <si>
    <t>Напрями використання бюджетних коштів :</t>
  </si>
  <si>
    <t>Напрями використання бюджетних коштів</t>
  </si>
  <si>
    <t>Загальний фонд</t>
  </si>
  <si>
    <t>Спеціальний фонд</t>
  </si>
  <si>
    <t>у тому числі бюджет розвитку</t>
  </si>
  <si>
    <t>Разом</t>
  </si>
  <si>
    <t>Усього</t>
  </si>
  <si>
    <t>10.</t>
  </si>
  <si>
    <t>Перелік місцевих /регіональних програм  , які виконуються у складі бюджетної програми</t>
  </si>
  <si>
    <t>Найменування місцевої/регіональної програми</t>
  </si>
  <si>
    <t>Регіональна цільова програма 1</t>
  </si>
  <si>
    <t>Програма будівництва ,реконструкції ,ремонту та утримання автомобільних доріг на 2018-2022 роки, "Благоустрою селища Крижопіль на 2015-2019 роки"</t>
  </si>
  <si>
    <t>11.</t>
  </si>
  <si>
    <t>Результативні показники бюджетної програми :</t>
  </si>
  <si>
    <t>Показник</t>
  </si>
  <si>
    <t>Один.виміру</t>
  </si>
  <si>
    <t>Джерело інформації</t>
  </si>
  <si>
    <t>Завдання 1 - Забезпечення проведення поточного ремонту об"єктів транспортної інфраструктури</t>
  </si>
  <si>
    <t>Затрат</t>
  </si>
  <si>
    <t>1.1.</t>
  </si>
  <si>
    <t>Обсяг видатків на проведення поточного ремонту</t>
  </si>
  <si>
    <t>грн.</t>
  </si>
  <si>
    <t>кошторис 2019 р.</t>
  </si>
  <si>
    <t>2240 -наші</t>
  </si>
  <si>
    <t>1.2.</t>
  </si>
  <si>
    <t>1.3.</t>
  </si>
  <si>
    <t>1.4.</t>
  </si>
  <si>
    <t>1.5.</t>
  </si>
  <si>
    <t>1.6.</t>
  </si>
  <si>
    <t>1.7.</t>
  </si>
  <si>
    <t>Продукту</t>
  </si>
  <si>
    <t>2.1.</t>
  </si>
  <si>
    <t xml:space="preserve">Площа шляхів , на яких планується провести поточний ремонт </t>
  </si>
  <si>
    <t>кв.м</t>
  </si>
  <si>
    <t>довідка КП "крижопільблагоустрій"</t>
  </si>
  <si>
    <t>2.3.</t>
  </si>
  <si>
    <t>од.</t>
  </si>
  <si>
    <t>2.4.</t>
  </si>
  <si>
    <t>Ефективності</t>
  </si>
  <si>
    <t>3.1.</t>
  </si>
  <si>
    <t xml:space="preserve">Середня вартість 1 кв м поточного ремонту </t>
  </si>
  <si>
    <t>розрахунок</t>
  </si>
  <si>
    <t>Якості</t>
  </si>
  <si>
    <t>4.1.</t>
  </si>
  <si>
    <t>Темп зростання відремонтованої за рахунок поточного ремонту площі вулично-дорожньої мережі порівняно з попереднім роком</t>
  </si>
  <si>
    <t>%</t>
  </si>
  <si>
    <t>план площі/площу мин.року відремонт.</t>
  </si>
  <si>
    <t>Завдання 2 -Забезпечення проведення капітального ремонту  об"єктів транспортної інфраструктури</t>
  </si>
  <si>
    <t xml:space="preserve">Обсяг видатків на проведення капітального ремонту </t>
  </si>
  <si>
    <t xml:space="preserve">Площа шляхів , на яких планується провести капітальний ремонт </t>
  </si>
  <si>
    <t>проекти робіт,рішення виконкому</t>
  </si>
  <si>
    <t>Беларського, тотуар савченко та г України</t>
  </si>
  <si>
    <t xml:space="preserve">Середня вартість 1 кв м капітального ремонту </t>
  </si>
  <si>
    <t>Темп зростання відремонтованої   за рахунок капітального ремонту  площі вулично-дорожньої мережі порівняно з попереднім роком</t>
  </si>
  <si>
    <t>план площі/площу мин.року відремонт. Зі звіту 3538 кв м</t>
  </si>
  <si>
    <t xml:space="preserve">   ЗАЛІЗТИ У ФОРМУЛУ</t>
  </si>
  <si>
    <t>Завдання 3 -Забезпечення утримання в належному технічному стані об"єктів дорожнього господарства</t>
  </si>
  <si>
    <t>Обсяг видатків на проведення утримання доріг в осіньо-зимовий період</t>
  </si>
  <si>
    <t>тис.грн.</t>
  </si>
  <si>
    <t>2240-утримання</t>
  </si>
  <si>
    <t>Площа вулиць,доріг,тротуарів ,що планується утримувати в належному стані в осінньо-зимовий період</t>
  </si>
  <si>
    <t>тис.кв.м</t>
  </si>
  <si>
    <t>довідка КП "Крижопільблагоустрій"</t>
  </si>
  <si>
    <t>Середня вартість 1 кв м вулиць,площ,тротуарів</t>
  </si>
  <si>
    <t>Залізти у формулу</t>
  </si>
  <si>
    <t>Темп зростання середньої вартості утримання 1 кв м площ,вулиць,мостів у осінньо-зимовий період порівняно з попереднім роком</t>
  </si>
  <si>
    <t>у 2018 році 1078 грн. кв м</t>
  </si>
  <si>
    <t>Завдання 4 -Забезпечення проведення  будівництва об"єктів транспортної інфраструктури</t>
  </si>
  <si>
    <t>Обсяг видатків на проведення  будівництва</t>
  </si>
  <si>
    <t>кошторис 2018 р.</t>
  </si>
  <si>
    <t>Площа шляхів , які планується збудувати</t>
  </si>
  <si>
    <t>проекти робіт</t>
  </si>
  <si>
    <t>Середня вартість 1 кв м  будівництва</t>
  </si>
  <si>
    <t>Темп зростання  побудованої за рахунок будівництва площі вулично-дорожньої мережі порівняно з попереднім роком</t>
  </si>
  <si>
    <t>поки що зняла формулу</t>
  </si>
  <si>
    <t>Селищний голова    _______________________       О.М.Третьяков</t>
  </si>
  <si>
    <t>(керівник головного розпорядника коштів та керівник фінансового органу селищної ради )</t>
  </si>
  <si>
    <t xml:space="preserve">     (підпис )</t>
  </si>
  <si>
    <t>(ініціали,прізвище)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</si>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</sst>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sz val="12"/>
      <color rgb="FFFF0000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7"/>
      <name val="Arial"/>
      <family val="2"/>
      <charset val="204"/>
    </font>
    <font>
      <sz val="11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3" fillId="0" borderId="0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/>
    <xf numFmtId="0" fontId="3" fillId="0" borderId="1" xfId="0" applyFont="1" applyBorder="1"/>
    <xf numFmtId="0" fontId="7" fillId="0" borderId="0" xfId="0" applyFont="1"/>
    <xf numFmtId="0" fontId="3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/>
    <xf numFmtId="0" fontId="8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6" xfId="0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49" fontId="6" fillId="0" borderId="4" xfId="0" applyNumberFormat="1" applyFont="1" applyBorder="1" applyAlignment="1">
      <alignment horizontal="left" wrapText="1"/>
    </xf>
    <xf numFmtId="0" fontId="6" fillId="0" borderId="4" xfId="0" applyFont="1" applyBorder="1" applyAlignment="1">
      <alignment horizontal="center"/>
    </xf>
    <xf numFmtId="16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2" fontId="3" fillId="0" borderId="4" xfId="0" applyNumberFormat="1" applyFont="1" applyBorder="1" applyAlignment="1">
      <alignment wrapText="1"/>
    </xf>
    <xf numFmtId="0" fontId="9" fillId="0" borderId="0" xfId="0" applyFont="1"/>
    <xf numFmtId="164" fontId="5" fillId="0" borderId="4" xfId="0" applyNumberFormat="1" applyFont="1" applyBorder="1" applyAlignment="1">
      <alignment wrapText="1"/>
    </xf>
    <xf numFmtId="164" fontId="3" fillId="0" borderId="5" xfId="0" applyNumberFormat="1" applyFont="1" applyBorder="1" applyAlignment="1">
      <alignment wrapText="1"/>
    </xf>
    <xf numFmtId="1" fontId="3" fillId="0" borderId="5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14" fontId="11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Border="1"/>
    <xf numFmtId="0" fontId="3" fillId="0" borderId="5" xfId="0" applyFont="1" applyBorder="1" applyAlignment="1">
      <alignment horizontal="center" vertical="center" wrapText="1"/>
    </xf>
    <xf numFmtId="0" fontId="0" fillId="0" borderId="7" xfId="0" applyBorder="1" applyAlignment="1"/>
    <xf numFmtId="0" fontId="0" fillId="0" borderId="7" xfId="0" applyBorder="1" applyAlignment="1">
      <alignment horizontal="center" wrapText="1"/>
    </xf>
    <xf numFmtId="0" fontId="0" fillId="0" borderId="6" xfId="0" applyBorder="1" applyAlignment="1"/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3"/>
  <sheetViews>
    <sheetView tabSelected="1" view="pageBreakPreview" topLeftCell="A8" zoomScale="75" zoomScaleNormal="100" zoomScaleSheetLayoutView="75" workbookViewId="0">
      <selection activeCell="G24" sqref="G24:Q24"/>
    </sheetView>
  </sheetViews>
  <sheetFormatPr defaultRowHeight="15" x14ac:dyDescent="0.2"/>
  <cols>
    <col min="1" max="1" width="5.28515625" style="1" customWidth="1"/>
    <col min="2" max="2" width="25" style="1" customWidth="1"/>
    <col min="3" max="3" width="12" style="1" customWidth="1"/>
    <col min="4" max="4" width="13.5703125" style="1" customWidth="1"/>
    <col min="5" max="5" width="16.28515625" style="1" customWidth="1"/>
    <col min="6" max="7" width="8.85546875" style="1" customWidth="1"/>
    <col min="8" max="8" width="8.5703125" style="1" customWidth="1"/>
    <col min="9" max="9" width="8.7109375" style="1" customWidth="1"/>
    <col min="10" max="10" width="6.85546875" style="1" customWidth="1"/>
    <col min="11" max="11" width="8.140625" style="1" customWidth="1"/>
    <col min="12" max="12" width="5.5703125" style="1" customWidth="1"/>
    <col min="13" max="13" width="8.42578125" style="1" customWidth="1"/>
    <col min="14" max="14" width="10.7109375" style="1" customWidth="1"/>
    <col min="15" max="15" width="14.28515625" style="1" customWidth="1"/>
    <col min="16" max="16" width="12" style="1" customWidth="1"/>
    <col min="17" max="17" width="16.28515625" style="1" customWidth="1"/>
    <col min="18" max="18" width="9.140625" style="1"/>
  </cols>
  <sheetData>
    <row r="1" spans="1:18" ht="15.75" x14ac:dyDescent="0.25">
      <c r="J1" s="2"/>
    </row>
    <row r="2" spans="1:18" x14ac:dyDescent="0.2">
      <c r="J2" s="1" t="s">
        <v>0</v>
      </c>
    </row>
    <row r="3" spans="1:18" x14ac:dyDescent="0.2">
      <c r="J3" s="1" t="s">
        <v>1</v>
      </c>
    </row>
    <row r="4" spans="1:18" ht="18" x14ac:dyDescent="0.25">
      <c r="A4" s="3"/>
      <c r="B4" s="3"/>
      <c r="C4" s="3"/>
      <c r="D4" s="3"/>
      <c r="E4" s="3"/>
      <c r="F4" s="3"/>
      <c r="G4" s="3"/>
      <c r="H4" s="3"/>
      <c r="I4" s="3"/>
      <c r="J4" s="1" t="s">
        <v>2</v>
      </c>
      <c r="Q4" s="3"/>
      <c r="R4" s="3"/>
    </row>
    <row r="5" spans="1:18" ht="18" x14ac:dyDescent="0.25">
      <c r="A5" s="3"/>
      <c r="B5" s="3"/>
      <c r="C5" s="3"/>
      <c r="D5" s="3"/>
      <c r="E5" s="3"/>
      <c r="F5" s="3"/>
      <c r="G5" s="3"/>
      <c r="H5" s="3"/>
      <c r="I5" s="3"/>
      <c r="J5" s="2" t="s">
        <v>3</v>
      </c>
      <c r="O5" s="4"/>
      <c r="P5" s="4"/>
      <c r="Q5" s="3"/>
      <c r="R5" s="3"/>
    </row>
    <row r="6" spans="1:18" ht="18" x14ac:dyDescent="0.25">
      <c r="A6" s="3"/>
      <c r="B6" s="3"/>
      <c r="C6" s="3"/>
      <c r="D6" s="3"/>
      <c r="E6" s="3"/>
      <c r="F6" s="3"/>
      <c r="G6" s="3"/>
      <c r="H6" s="3"/>
      <c r="I6" s="3"/>
      <c r="J6" s="5" t="s">
        <v>4</v>
      </c>
      <c r="K6" s="5"/>
      <c r="L6" s="5"/>
      <c r="M6" s="5"/>
      <c r="N6" s="5"/>
      <c r="O6" s="5"/>
      <c r="P6" s="3"/>
      <c r="Q6" s="5"/>
      <c r="R6" s="3"/>
    </row>
    <row r="7" spans="1:18" ht="18" x14ac:dyDescent="0.25">
      <c r="A7" s="3"/>
      <c r="B7" s="3"/>
      <c r="C7" s="3"/>
      <c r="D7" s="3"/>
      <c r="E7" s="3"/>
      <c r="F7" s="3"/>
      <c r="G7" s="3"/>
      <c r="H7" s="3"/>
      <c r="I7" s="3"/>
      <c r="J7" s="6" t="s">
        <v>5</v>
      </c>
      <c r="K7" s="6"/>
      <c r="L7" s="6"/>
      <c r="M7" s="6"/>
      <c r="N7" s="6"/>
      <c r="O7" s="6"/>
      <c r="P7" s="7"/>
      <c r="Q7" s="5"/>
      <c r="R7" s="3"/>
    </row>
    <row r="8" spans="1:18" ht="18" x14ac:dyDescent="0.25">
      <c r="A8" s="3"/>
      <c r="B8" s="3"/>
      <c r="C8" s="3"/>
      <c r="D8" s="3"/>
      <c r="E8" s="3"/>
      <c r="F8" s="3"/>
      <c r="G8" s="3"/>
      <c r="H8" s="3"/>
      <c r="I8" s="3"/>
      <c r="J8" s="7" t="s">
        <v>6</v>
      </c>
      <c r="K8" s="7"/>
      <c r="L8" s="7"/>
      <c r="M8" s="7"/>
      <c r="N8" s="7"/>
      <c r="O8" s="7"/>
      <c r="P8" s="7"/>
      <c r="Q8" s="3"/>
      <c r="R8" s="3"/>
    </row>
    <row r="9" spans="1:18" ht="18" x14ac:dyDescent="0.25">
      <c r="A9" s="3"/>
      <c r="B9" s="3"/>
      <c r="C9" s="3"/>
      <c r="D9" s="3"/>
      <c r="E9" s="3"/>
      <c r="F9" s="3"/>
      <c r="G9" s="3"/>
      <c r="H9" s="3"/>
      <c r="I9" s="3"/>
      <c r="J9" s="7" t="s">
        <v>7</v>
      </c>
      <c r="K9" s="7"/>
      <c r="L9" s="7"/>
      <c r="M9" s="7"/>
      <c r="N9" s="7"/>
      <c r="O9" s="7"/>
      <c r="P9" s="7"/>
      <c r="Q9" s="7"/>
      <c r="R9" s="3"/>
    </row>
    <row r="10" spans="1:18" ht="18" x14ac:dyDescent="0.25">
      <c r="A10" s="3"/>
      <c r="B10" s="3"/>
      <c r="C10" s="3"/>
      <c r="D10" s="3"/>
      <c r="E10" s="3"/>
      <c r="F10" s="3"/>
      <c r="G10" s="3"/>
      <c r="H10" s="3"/>
      <c r="I10" s="3"/>
      <c r="J10" s="8"/>
      <c r="K10" s="8"/>
      <c r="L10" s="8"/>
      <c r="M10" s="8"/>
      <c r="N10" s="8"/>
      <c r="O10" s="8"/>
      <c r="P10" s="8"/>
      <c r="Q10" s="8"/>
      <c r="R10" s="7"/>
    </row>
    <row r="11" spans="1:18" ht="18" x14ac:dyDescent="0.25">
      <c r="A11" s="3"/>
      <c r="B11" s="3"/>
      <c r="C11" s="3"/>
      <c r="D11" s="3"/>
      <c r="E11" s="3"/>
      <c r="F11" s="3"/>
      <c r="G11" s="3"/>
      <c r="H11" s="3"/>
      <c r="I11" s="3"/>
      <c r="J11" s="7"/>
      <c r="K11" s="7"/>
      <c r="L11" s="7"/>
      <c r="M11" s="7"/>
      <c r="N11" s="7"/>
      <c r="O11" s="7"/>
      <c r="P11" s="7"/>
      <c r="Q11" s="7"/>
      <c r="R11" s="3"/>
    </row>
    <row r="12" spans="1:18" ht="18" x14ac:dyDescent="0.25">
      <c r="A12" s="3"/>
      <c r="B12" s="3"/>
      <c r="C12" s="3"/>
      <c r="D12" s="3"/>
      <c r="E12" s="3"/>
      <c r="F12" s="3"/>
      <c r="G12" s="3"/>
      <c r="H12" s="3"/>
      <c r="I12" s="3"/>
      <c r="J12" s="7"/>
      <c r="K12" s="7"/>
      <c r="L12" s="9"/>
      <c r="M12" s="7"/>
      <c r="N12" s="7"/>
      <c r="O12" s="7"/>
      <c r="P12" s="7"/>
      <c r="Q12" s="7"/>
      <c r="R12" s="3"/>
    </row>
    <row r="13" spans="1:18" ht="44.25" hidden="1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7"/>
      <c r="K13" s="7"/>
      <c r="L13" s="7"/>
      <c r="M13" s="7"/>
      <c r="N13" s="7"/>
      <c r="O13" s="7"/>
      <c r="P13" s="7"/>
      <c r="Q13" s="7"/>
      <c r="R13" s="3"/>
    </row>
    <row r="14" spans="1:18" ht="24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8" x14ac:dyDescent="0.25">
      <c r="A15" s="91" t="s">
        <v>8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spans="1:18" ht="18" x14ac:dyDescent="0.25">
      <c r="A16" s="91" t="s">
        <v>9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spans="1:19" ht="18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9" ht="18.75" thickBot="1" x14ac:dyDescent="0.3">
      <c r="A18" s="10" t="s">
        <v>10</v>
      </c>
      <c r="B18" s="89" t="s">
        <v>11</v>
      </c>
      <c r="C18" s="89"/>
      <c r="D18" s="3"/>
      <c r="E18" s="11" t="s">
        <v>12</v>
      </c>
      <c r="F18" s="11"/>
      <c r="G18" s="11"/>
      <c r="H18" s="11"/>
      <c r="I18" s="11"/>
      <c r="J18" s="11"/>
      <c r="K18" s="11"/>
      <c r="L18" s="12"/>
      <c r="M18" s="12"/>
      <c r="N18" s="3"/>
      <c r="O18" s="3"/>
      <c r="P18" s="3"/>
      <c r="Q18" s="3"/>
      <c r="R18" s="3"/>
    </row>
    <row r="19" spans="1:19" ht="18" x14ac:dyDescent="0.25">
      <c r="A19" s="3"/>
      <c r="B19" s="87" t="s">
        <v>13</v>
      </c>
      <c r="C19" s="87"/>
      <c r="D19" s="3"/>
      <c r="E19" s="88" t="s">
        <v>14</v>
      </c>
      <c r="F19" s="88"/>
      <c r="G19" s="88"/>
      <c r="H19" s="88"/>
      <c r="I19" s="88"/>
      <c r="J19" s="88"/>
      <c r="K19" s="88"/>
      <c r="L19" s="3"/>
      <c r="M19" s="3"/>
      <c r="N19" s="3"/>
      <c r="O19" s="3"/>
      <c r="P19" s="3"/>
      <c r="Q19" s="3"/>
      <c r="R19" s="3"/>
      <c r="S19" s="13" t="s">
        <v>15</v>
      </c>
    </row>
    <row r="20" spans="1:19" ht="18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9" ht="37.5" customHeight="1" thickBot="1" x14ac:dyDescent="0.3">
      <c r="A21" s="10" t="s">
        <v>16</v>
      </c>
      <c r="B21" s="89" t="s">
        <v>17</v>
      </c>
      <c r="C21" s="89"/>
      <c r="D21" s="3"/>
      <c r="E21" s="11" t="s">
        <v>12</v>
      </c>
      <c r="F21" s="11"/>
      <c r="G21" s="11"/>
      <c r="H21" s="11"/>
      <c r="I21" s="11"/>
      <c r="J21" s="11"/>
      <c r="K21" s="11"/>
      <c r="L21" s="12"/>
      <c r="M21" s="12"/>
      <c r="N21" s="3"/>
      <c r="O21" s="3"/>
      <c r="P21" s="3"/>
      <c r="Q21" s="3"/>
      <c r="R21" s="3"/>
    </row>
    <row r="22" spans="1:19" ht="18" x14ac:dyDescent="0.25">
      <c r="A22" s="3"/>
      <c r="B22" s="87" t="s">
        <v>13</v>
      </c>
      <c r="C22" s="87"/>
      <c r="D22" s="3"/>
      <c r="E22" s="88" t="s">
        <v>18</v>
      </c>
      <c r="F22" s="88"/>
      <c r="G22" s="88"/>
      <c r="H22" s="88"/>
      <c r="I22" s="88"/>
      <c r="J22" s="88"/>
      <c r="K22" s="88"/>
      <c r="L22" s="3"/>
      <c r="M22" s="3"/>
      <c r="N22" s="3"/>
      <c r="O22" s="3"/>
      <c r="P22" s="3"/>
      <c r="Q22" s="3"/>
      <c r="R22" s="3"/>
    </row>
    <row r="23" spans="1:19" ht="18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9" ht="57.75" customHeight="1" thickBot="1" x14ac:dyDescent="0.3">
      <c r="A24" s="10" t="s">
        <v>19</v>
      </c>
      <c r="B24" s="89" t="s">
        <v>20</v>
      </c>
      <c r="C24" s="89"/>
      <c r="D24" s="14"/>
      <c r="E24" s="15" t="s">
        <v>21</v>
      </c>
      <c r="F24" s="3"/>
      <c r="G24" s="90" t="s">
        <v>22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3"/>
    </row>
    <row r="25" spans="1:19" ht="18" x14ac:dyDescent="0.25">
      <c r="A25" s="3"/>
      <c r="B25" s="87" t="s">
        <v>13</v>
      </c>
      <c r="C25" s="87"/>
      <c r="D25" s="3"/>
      <c r="G25" s="88" t="s">
        <v>23</v>
      </c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</row>
    <row r="26" spans="1:19" ht="18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9" ht="18.75" thickBot="1" x14ac:dyDescent="0.3">
      <c r="A27" s="2" t="s">
        <v>24</v>
      </c>
      <c r="B27" s="2" t="s">
        <v>25</v>
      </c>
      <c r="C27" s="2"/>
      <c r="D27" s="2"/>
      <c r="E27" s="2"/>
      <c r="F27" s="83">
        <f>N27+C28</f>
        <v>3437937</v>
      </c>
      <c r="G27" s="83"/>
      <c r="H27" s="2" t="s">
        <v>26</v>
      </c>
      <c r="I27" s="2"/>
      <c r="J27" s="2"/>
      <c r="K27" s="2"/>
      <c r="L27" s="2"/>
      <c r="M27" s="2"/>
      <c r="N27" s="84">
        <f>799900-9000</f>
        <v>790900</v>
      </c>
      <c r="O27" s="85"/>
      <c r="P27" s="16" t="s">
        <v>27</v>
      </c>
      <c r="Q27" s="16"/>
      <c r="R27" s="3"/>
    </row>
    <row r="28" spans="1:19" ht="18.75" thickBot="1" x14ac:dyDescent="0.3">
      <c r="A28" s="86" t="s">
        <v>28</v>
      </c>
      <c r="B28" s="86"/>
      <c r="C28" s="17">
        <f>2201688+664950-20000-190000-9601</f>
        <v>2647037</v>
      </c>
      <c r="D28" s="18" t="s">
        <v>27</v>
      </c>
      <c r="E28" s="18"/>
      <c r="F28" s="18"/>
      <c r="G28" s="18"/>
      <c r="H28" s="18"/>
      <c r="I28" s="18"/>
      <c r="J28" s="18"/>
      <c r="K28" s="18"/>
      <c r="L28" s="18"/>
      <c r="M28" s="18"/>
      <c r="N28" s="2"/>
      <c r="O28" s="2"/>
      <c r="P28" s="19"/>
      <c r="Q28" s="2"/>
      <c r="R28" s="3"/>
    </row>
    <row r="29" spans="1:19" ht="18.75" thickTop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9" s="20" customFormat="1" ht="18" x14ac:dyDescent="0.25">
      <c r="A30" s="10" t="s">
        <v>29</v>
      </c>
      <c r="B30" s="10" t="s">
        <v>30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9" ht="49.5" customHeight="1" x14ac:dyDescent="0.25">
      <c r="A31" s="3"/>
      <c r="B31" s="54" t="s">
        <v>31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3"/>
    </row>
    <row r="32" spans="1:19" ht="43.5" customHeight="1" x14ac:dyDescent="0.25">
      <c r="A32" s="3"/>
      <c r="B32" s="54" t="s">
        <v>32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3"/>
    </row>
    <row r="33" spans="1:20" ht="51.75" customHeight="1" x14ac:dyDescent="0.25">
      <c r="A33" s="3"/>
      <c r="B33" s="54" t="s">
        <v>33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3"/>
    </row>
    <row r="34" spans="1:20" ht="22.5" customHeight="1" x14ac:dyDescent="0.25">
      <c r="A34" s="3"/>
      <c r="B34" s="54" t="s">
        <v>34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3"/>
    </row>
    <row r="35" spans="1:20" ht="27.75" customHeight="1" x14ac:dyDescent="0.25">
      <c r="A35" s="3"/>
      <c r="B35" s="54" t="s">
        <v>35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3"/>
    </row>
    <row r="36" spans="1:20" ht="27" customHeight="1" x14ac:dyDescent="0.25">
      <c r="A36" s="3"/>
      <c r="B36" s="54" t="s">
        <v>36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3"/>
    </row>
    <row r="37" spans="1:20" ht="18" x14ac:dyDescent="0.25">
      <c r="A37" s="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3"/>
    </row>
    <row r="38" spans="1:20" ht="13.5" hidden="1" customHeight="1" x14ac:dyDescent="0.25">
      <c r="A38" s="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3"/>
    </row>
    <row r="39" spans="1:20" ht="12.75" hidden="1" customHeight="1" x14ac:dyDescent="0.25">
      <c r="A39" s="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3"/>
    </row>
    <row r="40" spans="1:20" ht="52.5" customHeight="1" x14ac:dyDescent="0.25">
      <c r="A40" s="3"/>
      <c r="B40" s="81" t="s">
        <v>37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3"/>
    </row>
    <row r="41" spans="1:20" ht="15.75" customHeight="1" x14ac:dyDescent="0.25">
      <c r="A41" s="3"/>
      <c r="B41" s="54" t="s">
        <v>38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3"/>
    </row>
    <row r="42" spans="1:20" ht="42" customHeight="1" x14ac:dyDescent="0.25">
      <c r="A42" s="3"/>
      <c r="B42" s="54" t="s">
        <v>39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3"/>
    </row>
    <row r="43" spans="1:20" ht="33" customHeight="1" x14ac:dyDescent="0.25">
      <c r="A43" s="3"/>
      <c r="B43" s="54" t="s">
        <v>40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21"/>
    </row>
    <row r="44" spans="1:20" ht="24.75" customHeight="1" x14ac:dyDescent="0.25">
      <c r="A44" s="3"/>
      <c r="B44" s="54" t="s">
        <v>41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22"/>
      <c r="S44" s="23"/>
      <c r="T44" s="23"/>
    </row>
    <row r="45" spans="1:20" ht="31.5" customHeight="1" x14ac:dyDescent="0.25">
      <c r="A45" s="3"/>
      <c r="B45" s="82" t="s">
        <v>42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3"/>
    </row>
    <row r="46" spans="1:20" ht="36" customHeight="1" x14ac:dyDescent="0.25">
      <c r="A46" s="3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3"/>
    </row>
    <row r="47" spans="1:20" ht="27" customHeight="1" x14ac:dyDescent="0.25">
      <c r="A47" s="3"/>
      <c r="B47" s="54" t="s">
        <v>44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3"/>
    </row>
    <row r="48" spans="1:20" ht="45.75" customHeight="1" x14ac:dyDescent="0.25">
      <c r="A48" s="3"/>
      <c r="B48" s="54" t="s">
        <v>45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3"/>
    </row>
    <row r="49" spans="1:18" ht="45.75" customHeight="1" x14ac:dyDescent="0.25">
      <c r="A49" s="3"/>
      <c r="B49" s="80" t="s">
        <v>46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3"/>
    </row>
    <row r="50" spans="1:18" ht="16.5" customHeight="1" x14ac:dyDescent="0.25">
      <c r="A50" s="3"/>
      <c r="B50" s="54" t="s">
        <v>47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3"/>
    </row>
    <row r="51" spans="1:18" ht="16.5" customHeight="1" x14ac:dyDescent="0.25">
      <c r="A51" s="3"/>
      <c r="B51" s="54" t="s">
        <v>48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3"/>
    </row>
    <row r="52" spans="1:18" ht="18" customHeight="1" x14ac:dyDescent="0.25">
      <c r="A52" s="10" t="s">
        <v>49</v>
      </c>
      <c r="B52" s="10" t="s">
        <v>50</v>
      </c>
      <c r="C52" s="10"/>
      <c r="D52" s="10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3"/>
    </row>
    <row r="53" spans="1:18" ht="18" customHeight="1" x14ac:dyDescent="0.25">
      <c r="A53" s="3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3"/>
    </row>
    <row r="54" spans="1:18" ht="18" customHeight="1" x14ac:dyDescent="0.25">
      <c r="A54" s="3"/>
      <c r="B54" s="24" t="s">
        <v>51</v>
      </c>
      <c r="C54" s="64" t="s">
        <v>52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0"/>
      <c r="R54" s="3"/>
    </row>
    <row r="55" spans="1:18" ht="33.75" customHeight="1" x14ac:dyDescent="0.25">
      <c r="A55" s="3"/>
      <c r="B55" s="25">
        <v>1</v>
      </c>
      <c r="C55" s="76" t="s">
        <v>53</v>
      </c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8"/>
      <c r="R55" s="3"/>
    </row>
    <row r="56" spans="1:18" ht="30" customHeight="1" x14ac:dyDescent="0.25">
      <c r="A56" s="3"/>
      <c r="B56" s="24">
        <v>2</v>
      </c>
      <c r="C56" s="75" t="s">
        <v>54</v>
      </c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6"/>
      <c r="R56" s="3"/>
    </row>
    <row r="57" spans="1:18" ht="37.5" customHeight="1" x14ac:dyDescent="0.25">
      <c r="A57" s="3"/>
      <c r="B57" s="24">
        <v>3</v>
      </c>
      <c r="C57" s="75" t="s">
        <v>55</v>
      </c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6"/>
      <c r="R57" s="3"/>
    </row>
    <row r="58" spans="1:18" ht="18" customHeight="1" x14ac:dyDescent="0.25">
      <c r="A58" s="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3"/>
    </row>
    <row r="59" spans="1:18" s="20" customFormat="1" ht="18" x14ac:dyDescent="0.25">
      <c r="A59" s="10" t="s">
        <v>56</v>
      </c>
      <c r="B59" s="10" t="s">
        <v>57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ht="32.25" customHeight="1" x14ac:dyDescent="0.25">
      <c r="A60" s="3"/>
      <c r="B60" s="79" t="s">
        <v>58</v>
      </c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3"/>
    </row>
    <row r="61" spans="1:18" ht="18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s="20" customFormat="1" ht="18" x14ac:dyDescent="0.25">
      <c r="A62" s="10" t="s">
        <v>59</v>
      </c>
      <c r="B62" s="10" t="s">
        <v>60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ht="33.75" hidden="1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8" customHeight="1" x14ac:dyDescent="0.25">
      <c r="A64" s="26"/>
      <c r="B64" s="24" t="s">
        <v>51</v>
      </c>
      <c r="C64" s="64" t="s">
        <v>61</v>
      </c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0"/>
      <c r="R64" s="3"/>
    </row>
    <row r="65" spans="1:19" ht="39" customHeight="1" x14ac:dyDescent="0.25">
      <c r="A65" s="27"/>
      <c r="B65" s="25">
        <v>1</v>
      </c>
      <c r="C65" s="75" t="s">
        <v>62</v>
      </c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6"/>
      <c r="R65" s="3"/>
    </row>
    <row r="66" spans="1:19" ht="32.25" customHeight="1" x14ac:dyDescent="0.25">
      <c r="A66" s="26"/>
      <c r="B66" s="24">
        <v>2</v>
      </c>
      <c r="C66" s="75" t="s">
        <v>63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6"/>
      <c r="R66" s="3"/>
    </row>
    <row r="67" spans="1:19" ht="33.75" customHeight="1" x14ac:dyDescent="0.25">
      <c r="A67" s="26"/>
      <c r="B67" s="24">
        <v>3</v>
      </c>
      <c r="C67" s="75" t="s">
        <v>64</v>
      </c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6"/>
      <c r="R67" s="3"/>
    </row>
    <row r="68" spans="1:19" ht="20.25" hidden="1" customHeight="1" x14ac:dyDescent="0.25">
      <c r="A68" s="26"/>
      <c r="B68" s="24">
        <v>4</v>
      </c>
      <c r="C68" s="75" t="s">
        <v>65</v>
      </c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6"/>
      <c r="R68" s="3"/>
    </row>
    <row r="69" spans="1:19" ht="20.25" customHeight="1" x14ac:dyDescent="0.25">
      <c r="A69" s="26"/>
      <c r="B69" s="26"/>
      <c r="C69" s="28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3"/>
    </row>
    <row r="70" spans="1:19" ht="47.25" customHeight="1" x14ac:dyDescent="0.25">
      <c r="A70" s="10" t="s">
        <v>66</v>
      </c>
      <c r="B70" s="10" t="s">
        <v>67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9" ht="18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9" ht="75.75" customHeight="1" x14ac:dyDescent="0.25">
      <c r="A72" s="3"/>
      <c r="B72" s="24" t="s">
        <v>51</v>
      </c>
      <c r="C72" s="64" t="s">
        <v>68</v>
      </c>
      <c r="D72" s="65"/>
      <c r="E72" s="65"/>
      <c r="F72" s="65"/>
      <c r="G72" s="65"/>
      <c r="H72" s="65"/>
      <c r="I72" s="65"/>
      <c r="J72" s="66"/>
      <c r="K72" s="55" t="s">
        <v>69</v>
      </c>
      <c r="L72" s="57"/>
      <c r="M72" s="55" t="s">
        <v>70</v>
      </c>
      <c r="N72" s="57"/>
      <c r="O72" s="30" t="s">
        <v>71</v>
      </c>
      <c r="P72" s="55" t="s">
        <v>72</v>
      </c>
      <c r="Q72" s="57"/>
      <c r="R72" s="3"/>
    </row>
    <row r="73" spans="1:19" ht="16.5" customHeight="1" x14ac:dyDescent="0.25">
      <c r="A73" s="3"/>
      <c r="B73" s="24">
        <v>1</v>
      </c>
      <c r="C73" s="73">
        <v>2</v>
      </c>
      <c r="D73" s="71"/>
      <c r="E73" s="71"/>
      <c r="F73" s="71"/>
      <c r="G73" s="71"/>
      <c r="H73" s="71"/>
      <c r="I73" s="71"/>
      <c r="J73" s="69"/>
      <c r="K73" s="31">
        <v>3</v>
      </c>
      <c r="L73" s="32"/>
      <c r="M73" s="31">
        <v>4</v>
      </c>
      <c r="N73" s="32"/>
      <c r="O73" s="30">
        <v>5</v>
      </c>
      <c r="P73" s="31">
        <v>6</v>
      </c>
      <c r="Q73" s="32"/>
      <c r="R73" s="3"/>
    </row>
    <row r="74" spans="1:19" ht="52.5" customHeight="1" x14ac:dyDescent="0.25">
      <c r="A74" s="3"/>
      <c r="B74" s="25">
        <v>1</v>
      </c>
      <c r="C74" s="55" t="s">
        <v>62</v>
      </c>
      <c r="D74" s="65"/>
      <c r="E74" s="65"/>
      <c r="F74" s="65"/>
      <c r="G74" s="65"/>
      <c r="H74" s="65"/>
      <c r="I74" s="65"/>
      <c r="J74" s="66"/>
      <c r="K74" s="55">
        <v>600000</v>
      </c>
      <c r="L74" s="57"/>
      <c r="M74" s="55"/>
      <c r="N74" s="57"/>
      <c r="O74" s="30"/>
      <c r="P74" s="55">
        <f>K74+M74</f>
        <v>600000</v>
      </c>
      <c r="Q74" s="66"/>
      <c r="R74" s="3"/>
      <c r="S74">
        <v>2240</v>
      </c>
    </row>
    <row r="75" spans="1:19" ht="44.25" customHeight="1" x14ac:dyDescent="0.25">
      <c r="A75" s="3"/>
      <c r="B75" s="24">
        <v>2</v>
      </c>
      <c r="C75" s="55" t="s">
        <v>63</v>
      </c>
      <c r="D75" s="65"/>
      <c r="E75" s="65"/>
      <c r="F75" s="65"/>
      <c r="G75" s="65"/>
      <c r="H75" s="65"/>
      <c r="I75" s="65"/>
      <c r="J75" s="66"/>
      <c r="K75" s="55"/>
      <c r="L75" s="57"/>
      <c r="M75" s="55">
        <f>2201688+664950-20000-190000-9601</f>
        <v>2647037</v>
      </c>
      <c r="N75" s="57"/>
      <c r="O75" s="30">
        <f>2201688-20000-190000-9601</f>
        <v>1982087</v>
      </c>
      <c r="P75" s="55">
        <f t="shared" ref="P75:P77" si="0">K75+M75</f>
        <v>2647037</v>
      </c>
      <c r="Q75" s="66"/>
      <c r="R75" s="3"/>
      <c r="S75">
        <v>3132</v>
      </c>
    </row>
    <row r="76" spans="1:19" ht="48" customHeight="1" x14ac:dyDescent="0.25">
      <c r="A76" s="3"/>
      <c r="B76" s="24">
        <v>3</v>
      </c>
      <c r="C76" s="55" t="s">
        <v>64</v>
      </c>
      <c r="D76" s="65"/>
      <c r="E76" s="65"/>
      <c r="F76" s="65"/>
      <c r="G76" s="65"/>
      <c r="H76" s="65"/>
      <c r="I76" s="65"/>
      <c r="J76" s="66"/>
      <c r="K76" s="55">
        <f>199900-9000</f>
        <v>190900</v>
      </c>
      <c r="L76" s="66"/>
      <c r="M76" s="55"/>
      <c r="N76" s="66"/>
      <c r="O76" s="33"/>
      <c r="P76" s="55">
        <f t="shared" si="0"/>
        <v>190900</v>
      </c>
      <c r="Q76" s="66"/>
      <c r="R76" s="3"/>
      <c r="S76">
        <v>2240</v>
      </c>
    </row>
    <row r="77" spans="1:19" ht="64.5" hidden="1" customHeight="1" x14ac:dyDescent="0.25">
      <c r="A77" s="3"/>
      <c r="B77" s="24">
        <v>4</v>
      </c>
      <c r="C77" s="55" t="s">
        <v>65</v>
      </c>
      <c r="D77" s="71"/>
      <c r="E77" s="71"/>
      <c r="F77" s="71"/>
      <c r="G77" s="71"/>
      <c r="H77" s="71"/>
      <c r="I77" s="71"/>
      <c r="J77" s="69"/>
      <c r="K77" s="55"/>
      <c r="L77" s="57"/>
      <c r="M77" s="55"/>
      <c r="N77" s="57"/>
      <c r="O77" s="30"/>
      <c r="P77" s="55">
        <f t="shared" si="0"/>
        <v>0</v>
      </c>
      <c r="Q77" s="66"/>
      <c r="R77" s="3"/>
      <c r="S77">
        <v>3122</v>
      </c>
    </row>
    <row r="78" spans="1:19" ht="18" x14ac:dyDescent="0.25">
      <c r="A78" s="3"/>
      <c r="B78" s="24"/>
      <c r="C78" s="55" t="s">
        <v>73</v>
      </c>
      <c r="D78" s="71"/>
      <c r="E78" s="71"/>
      <c r="F78" s="71"/>
      <c r="G78" s="71"/>
      <c r="H78" s="71"/>
      <c r="I78" s="71"/>
      <c r="J78" s="69"/>
      <c r="K78" s="55">
        <f>SUM(K74:L77)</f>
        <v>790900</v>
      </c>
      <c r="L78" s="57"/>
      <c r="M78" s="55">
        <f>SUM(M74:N77)</f>
        <v>2647037</v>
      </c>
      <c r="N78" s="57"/>
      <c r="O78" s="30">
        <f>SUM(O74:O77)</f>
        <v>1982087</v>
      </c>
      <c r="P78" s="55">
        <f>SUM(P74:Q77)</f>
        <v>3437937</v>
      </c>
      <c r="Q78" s="66"/>
      <c r="R78" s="3"/>
    </row>
    <row r="79" spans="1:19" ht="18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3"/>
    </row>
    <row r="80" spans="1:19" ht="18" customHeight="1" x14ac:dyDescent="0.25">
      <c r="A80" s="34" t="s">
        <v>74</v>
      </c>
      <c r="B80" s="63" t="s">
        <v>75</v>
      </c>
      <c r="C80" s="63"/>
      <c r="D80" s="63"/>
      <c r="E80" s="63"/>
      <c r="F80" s="63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3"/>
    </row>
    <row r="81" spans="1:20" s="1" customFormat="1" ht="18" x14ac:dyDescent="0.25">
      <c r="A81" s="34"/>
      <c r="B81" s="35"/>
      <c r="C81" s="35"/>
      <c r="D81" s="35"/>
      <c r="E81" s="35"/>
      <c r="F81" s="35"/>
      <c r="G81" s="22"/>
      <c r="H81" s="22"/>
      <c r="I81" s="22"/>
      <c r="J81" s="3"/>
      <c r="K81" s="22"/>
      <c r="L81" s="22"/>
      <c r="M81" s="22"/>
      <c r="N81" s="22"/>
      <c r="O81" s="22"/>
      <c r="P81" s="22"/>
      <c r="Q81" s="22"/>
      <c r="R81" s="3"/>
      <c r="S81"/>
      <c r="T81"/>
    </row>
    <row r="82" spans="1:20" s="1" customFormat="1" ht="18" x14ac:dyDescent="0.25">
      <c r="A82" s="34"/>
      <c r="B82" s="64" t="s">
        <v>76</v>
      </c>
      <c r="C82" s="72"/>
      <c r="D82" s="55" t="s">
        <v>69</v>
      </c>
      <c r="E82" s="57"/>
      <c r="F82" s="55" t="s">
        <v>70</v>
      </c>
      <c r="G82" s="57"/>
      <c r="H82" s="55" t="s">
        <v>72</v>
      </c>
      <c r="I82" s="57"/>
      <c r="J82" s="22"/>
      <c r="K82" s="22"/>
      <c r="L82" s="22"/>
      <c r="M82" s="22"/>
      <c r="N82" s="22"/>
      <c r="O82" s="22"/>
      <c r="P82" s="22"/>
      <c r="Q82" s="3"/>
      <c r="R82" s="3"/>
      <c r="S82"/>
      <c r="T82"/>
    </row>
    <row r="83" spans="1:20" s="1" customFormat="1" ht="18" x14ac:dyDescent="0.25">
      <c r="A83" s="34"/>
      <c r="B83" s="64">
        <v>1</v>
      </c>
      <c r="C83" s="70"/>
      <c r="D83" s="31">
        <v>2</v>
      </c>
      <c r="E83" s="32"/>
      <c r="F83" s="31">
        <v>3</v>
      </c>
      <c r="G83" s="32"/>
      <c r="H83" s="31">
        <v>4</v>
      </c>
      <c r="I83" s="32"/>
      <c r="J83" s="22"/>
      <c r="K83" s="22"/>
      <c r="L83" s="22"/>
      <c r="M83" s="22"/>
      <c r="N83" s="22"/>
      <c r="O83" s="22"/>
      <c r="P83" s="22"/>
      <c r="Q83" s="3"/>
      <c r="R83" s="3"/>
      <c r="S83"/>
      <c r="T83"/>
    </row>
    <row r="84" spans="1:20" s="1" customFormat="1" ht="54" hidden="1" x14ac:dyDescent="0.25">
      <c r="A84" s="34"/>
      <c r="B84" s="36" t="s">
        <v>77</v>
      </c>
      <c r="C84" s="37" t="s">
        <v>20</v>
      </c>
      <c r="D84" s="55"/>
      <c r="E84" s="57"/>
      <c r="F84" s="55"/>
      <c r="G84" s="57"/>
      <c r="H84" s="55">
        <f t="shared" ref="H84:H86" si="1">D84+F84</f>
        <v>0</v>
      </c>
      <c r="I84" s="57"/>
      <c r="J84" s="22"/>
      <c r="K84" s="22"/>
      <c r="L84" s="22"/>
      <c r="M84" s="22"/>
      <c r="N84" s="22"/>
      <c r="O84" s="22"/>
      <c r="P84" s="22"/>
      <c r="Q84" s="22"/>
      <c r="R84" s="3"/>
      <c r="S84"/>
      <c r="T84"/>
    </row>
    <row r="85" spans="1:20" s="1" customFormat="1" ht="165" customHeight="1" x14ac:dyDescent="0.25">
      <c r="A85" s="34"/>
      <c r="B85" s="68" t="s">
        <v>78</v>
      </c>
      <c r="C85" s="69"/>
      <c r="D85" s="55">
        <f>K78</f>
        <v>790900</v>
      </c>
      <c r="E85" s="57"/>
      <c r="F85" s="55">
        <f>M78</f>
        <v>2647037</v>
      </c>
      <c r="G85" s="57"/>
      <c r="H85" s="55">
        <f t="shared" si="1"/>
        <v>3437937</v>
      </c>
      <c r="I85" s="57"/>
      <c r="J85" s="22"/>
      <c r="K85" s="22"/>
      <c r="L85" s="22"/>
      <c r="M85" s="22"/>
      <c r="N85" s="22"/>
      <c r="O85" s="22"/>
      <c r="P85" s="22"/>
      <c r="Q85" s="22"/>
      <c r="R85" s="3"/>
      <c r="S85"/>
      <c r="T85"/>
    </row>
    <row r="86" spans="1:20" s="1" customFormat="1" ht="18" x14ac:dyDescent="0.25">
      <c r="A86" s="22"/>
      <c r="B86" s="68"/>
      <c r="C86" s="69"/>
      <c r="D86" s="55"/>
      <c r="E86" s="57"/>
      <c r="F86" s="55"/>
      <c r="G86" s="57"/>
      <c r="H86" s="55">
        <f t="shared" si="1"/>
        <v>0</v>
      </c>
      <c r="I86" s="57"/>
      <c r="J86" s="22"/>
      <c r="K86" s="22"/>
      <c r="L86" s="22"/>
      <c r="M86" s="3"/>
      <c r="N86" s="3"/>
      <c r="O86" s="3"/>
      <c r="P86" s="3"/>
      <c r="Q86" s="3"/>
      <c r="R86" s="3"/>
      <c r="S86"/>
      <c r="T86"/>
    </row>
    <row r="87" spans="1:20" s="1" customFormat="1" ht="18" x14ac:dyDescent="0.25">
      <c r="A87" s="22"/>
      <c r="B87" s="68" t="s">
        <v>73</v>
      </c>
      <c r="C87" s="69"/>
      <c r="D87" s="55">
        <f>D85+D86</f>
        <v>790900</v>
      </c>
      <c r="E87" s="57"/>
      <c r="F87" s="55">
        <f t="shared" ref="F87" si="2">F85+F86</f>
        <v>2647037</v>
      </c>
      <c r="G87" s="57"/>
      <c r="H87" s="55">
        <f t="shared" ref="H87" si="3">H85+H86</f>
        <v>3437937</v>
      </c>
      <c r="I87" s="57"/>
      <c r="J87" s="22"/>
      <c r="K87" s="22"/>
      <c r="L87" s="22"/>
      <c r="M87" s="3"/>
      <c r="N87" s="3"/>
      <c r="O87" s="3"/>
      <c r="P87" s="3"/>
      <c r="Q87" s="3"/>
      <c r="R87" s="3"/>
      <c r="S87"/>
      <c r="T87"/>
    </row>
    <row r="88" spans="1:20" s="1" customFormat="1" ht="18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3"/>
      <c r="N88" s="3"/>
      <c r="O88" s="3"/>
      <c r="P88" s="3"/>
      <c r="Q88" s="3"/>
      <c r="R88" s="3"/>
      <c r="S88"/>
      <c r="T88"/>
    </row>
    <row r="89" spans="1:20" s="1" customFormat="1" ht="18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3"/>
      <c r="Q89" s="3"/>
      <c r="R89" s="3"/>
      <c r="S89"/>
      <c r="T89"/>
    </row>
    <row r="90" spans="1:20" s="1" customFormat="1" ht="25.5" customHeight="1" x14ac:dyDescent="0.25">
      <c r="A90" s="38" t="s">
        <v>79</v>
      </c>
      <c r="B90" s="63" t="s">
        <v>80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3"/>
      <c r="S90"/>
      <c r="T90"/>
    </row>
    <row r="91" spans="1:20" s="1" customFormat="1" ht="12.75" customHeight="1" x14ac:dyDescent="0.25">
      <c r="A91" s="39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"/>
      <c r="S91"/>
      <c r="T91"/>
    </row>
    <row r="92" spans="1:20" s="1" customFormat="1" ht="60.75" customHeight="1" x14ac:dyDescent="0.25">
      <c r="A92" s="22"/>
      <c r="B92" s="24" t="s">
        <v>51</v>
      </c>
      <c r="C92" s="64" t="s">
        <v>81</v>
      </c>
      <c r="D92" s="65"/>
      <c r="E92" s="65"/>
      <c r="F92" s="65"/>
      <c r="G92" s="65"/>
      <c r="H92" s="65"/>
      <c r="I92" s="65"/>
      <c r="J92" s="66"/>
      <c r="K92" s="55" t="s">
        <v>82</v>
      </c>
      <c r="L92" s="57"/>
      <c r="M92" s="55" t="s">
        <v>83</v>
      </c>
      <c r="N92" s="67"/>
      <c r="O92" s="31" t="s">
        <v>69</v>
      </c>
      <c r="P92" s="31" t="s">
        <v>70</v>
      </c>
      <c r="Q92" s="31" t="s">
        <v>73</v>
      </c>
      <c r="R92" s="3"/>
      <c r="S92"/>
      <c r="T92"/>
    </row>
    <row r="93" spans="1:20" s="1" customFormat="1" ht="24.75" customHeight="1" x14ac:dyDescent="0.25">
      <c r="A93" s="22"/>
      <c r="B93" s="24">
        <v>1</v>
      </c>
      <c r="C93" s="40"/>
      <c r="D93" s="55">
        <v>2</v>
      </c>
      <c r="E93" s="56"/>
      <c r="F93" s="56"/>
      <c r="G93" s="56"/>
      <c r="H93" s="56"/>
      <c r="I93" s="56"/>
      <c r="J93" s="57"/>
      <c r="K93" s="55">
        <v>3</v>
      </c>
      <c r="L93" s="57"/>
      <c r="M93" s="55">
        <v>4</v>
      </c>
      <c r="N93" s="57"/>
      <c r="O93" s="30">
        <v>5</v>
      </c>
      <c r="P93" s="41">
        <v>6</v>
      </c>
      <c r="Q93" s="30">
        <v>7</v>
      </c>
      <c r="R93" s="3"/>
      <c r="S93"/>
      <c r="T93"/>
    </row>
    <row r="94" spans="1:20" s="1" customFormat="1" ht="67.5" hidden="1" customHeight="1" x14ac:dyDescent="0.25">
      <c r="A94" s="22"/>
      <c r="B94" s="24"/>
      <c r="C94" s="42"/>
      <c r="D94" s="60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2"/>
      <c r="R94" s="3"/>
      <c r="S94"/>
      <c r="T94"/>
    </row>
    <row r="95" spans="1:20" s="1" customFormat="1" ht="67.5" customHeight="1" x14ac:dyDescent="0.25">
      <c r="A95" s="22"/>
      <c r="B95" s="24"/>
      <c r="C95" s="42" t="s">
        <v>20</v>
      </c>
      <c r="D95" s="60" t="s">
        <v>84</v>
      </c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2"/>
      <c r="R95" s="3"/>
      <c r="S95"/>
      <c r="T95"/>
    </row>
    <row r="96" spans="1:20" s="1" customFormat="1" ht="33" customHeight="1" x14ac:dyDescent="0.25">
      <c r="A96" s="22"/>
      <c r="B96" s="43">
        <v>1</v>
      </c>
      <c r="C96" s="24"/>
      <c r="D96" s="60" t="s">
        <v>85</v>
      </c>
      <c r="E96" s="61"/>
      <c r="F96" s="61"/>
      <c r="G96" s="61"/>
      <c r="H96" s="61"/>
      <c r="I96" s="61"/>
      <c r="J96" s="62"/>
      <c r="K96" s="55"/>
      <c r="L96" s="57"/>
      <c r="M96" s="55"/>
      <c r="N96" s="57"/>
      <c r="O96" s="30"/>
      <c r="P96" s="41"/>
      <c r="Q96" s="41"/>
      <c r="R96" s="3"/>
      <c r="S96"/>
      <c r="T96"/>
    </row>
    <row r="97" spans="1:22" s="1" customFormat="1" ht="36" customHeight="1" x14ac:dyDescent="0.25">
      <c r="A97" s="22"/>
      <c r="B97" s="24" t="s">
        <v>86</v>
      </c>
      <c r="C97" s="24"/>
      <c r="D97" s="55" t="s">
        <v>87</v>
      </c>
      <c r="E97" s="56"/>
      <c r="F97" s="56"/>
      <c r="G97" s="56"/>
      <c r="H97" s="56"/>
      <c r="I97" s="56"/>
      <c r="J97" s="57"/>
      <c r="K97" s="55" t="s">
        <v>88</v>
      </c>
      <c r="L97" s="57"/>
      <c r="M97" s="55" t="s">
        <v>89</v>
      </c>
      <c r="N97" s="57"/>
      <c r="O97" s="30">
        <f>K74</f>
        <v>600000</v>
      </c>
      <c r="P97" s="41"/>
      <c r="Q97" s="41">
        <f>P74</f>
        <v>600000</v>
      </c>
      <c r="R97" s="3"/>
      <c r="S97" s="13" t="s">
        <v>90</v>
      </c>
      <c r="T97"/>
    </row>
    <row r="98" spans="1:22" s="1" customFormat="1" ht="36" hidden="1" customHeight="1" x14ac:dyDescent="0.25">
      <c r="A98" s="22"/>
      <c r="B98" s="24" t="s">
        <v>91</v>
      </c>
      <c r="C98" s="24"/>
      <c r="D98" s="55"/>
      <c r="E98" s="56"/>
      <c r="F98" s="56"/>
      <c r="G98" s="56"/>
      <c r="H98" s="56"/>
      <c r="I98" s="56"/>
      <c r="J98" s="57"/>
      <c r="K98" s="55"/>
      <c r="L98" s="57"/>
      <c r="M98" s="55"/>
      <c r="N98" s="57"/>
      <c r="O98" s="30"/>
      <c r="P98" s="41"/>
      <c r="Q98" s="41"/>
      <c r="R98" s="3"/>
      <c r="S98"/>
      <c r="T98"/>
    </row>
    <row r="99" spans="1:22" s="1" customFormat="1" ht="36" hidden="1" customHeight="1" x14ac:dyDescent="0.25">
      <c r="A99" s="22"/>
      <c r="B99" s="24" t="s">
        <v>92</v>
      </c>
      <c r="C99" s="24"/>
      <c r="D99" s="55"/>
      <c r="E99" s="56"/>
      <c r="F99" s="56"/>
      <c r="G99" s="56"/>
      <c r="H99" s="56"/>
      <c r="I99" s="56"/>
      <c r="J99" s="57"/>
      <c r="K99" s="55"/>
      <c r="L99" s="57"/>
      <c r="M99" s="55"/>
      <c r="N99" s="57"/>
      <c r="O99" s="30"/>
      <c r="P99" s="41"/>
      <c r="Q99" s="41"/>
      <c r="R99" s="3"/>
      <c r="S99"/>
      <c r="T99"/>
    </row>
    <row r="100" spans="1:22" s="1" customFormat="1" ht="36" hidden="1" customHeight="1" x14ac:dyDescent="0.25">
      <c r="A100" s="22"/>
      <c r="B100" s="24" t="s">
        <v>93</v>
      </c>
      <c r="C100" s="24"/>
      <c r="D100" s="55"/>
      <c r="E100" s="56"/>
      <c r="F100" s="56"/>
      <c r="G100" s="56"/>
      <c r="H100" s="56"/>
      <c r="I100" s="56"/>
      <c r="J100" s="57"/>
      <c r="K100" s="55"/>
      <c r="L100" s="57"/>
      <c r="M100" s="55"/>
      <c r="N100" s="57"/>
      <c r="O100" s="30"/>
      <c r="P100" s="41"/>
      <c r="Q100" s="41"/>
      <c r="R100" s="3"/>
      <c r="S100"/>
      <c r="T100"/>
    </row>
    <row r="101" spans="1:22" s="1" customFormat="1" ht="36" hidden="1" customHeight="1" x14ac:dyDescent="0.25">
      <c r="A101" s="22"/>
      <c r="B101" s="24" t="s">
        <v>94</v>
      </c>
      <c r="C101" s="24"/>
      <c r="D101" s="55"/>
      <c r="E101" s="56"/>
      <c r="F101" s="56"/>
      <c r="G101" s="56"/>
      <c r="H101" s="56"/>
      <c r="I101" s="56"/>
      <c r="J101" s="57"/>
      <c r="K101" s="55"/>
      <c r="L101" s="57"/>
      <c r="M101" s="55"/>
      <c r="N101" s="57"/>
      <c r="O101" s="30"/>
      <c r="P101" s="41"/>
      <c r="Q101" s="41"/>
      <c r="R101" s="3"/>
      <c r="S101"/>
      <c r="T101"/>
    </row>
    <row r="102" spans="1:22" s="1" customFormat="1" ht="36.75" hidden="1" customHeight="1" x14ac:dyDescent="0.25">
      <c r="A102" s="22"/>
      <c r="B102" s="24" t="s">
        <v>95</v>
      </c>
      <c r="C102" s="24"/>
      <c r="D102" s="55"/>
      <c r="E102" s="56"/>
      <c r="F102" s="56"/>
      <c r="G102" s="56"/>
      <c r="H102" s="56"/>
      <c r="I102" s="56"/>
      <c r="J102" s="57"/>
      <c r="K102" s="55"/>
      <c r="L102" s="57"/>
      <c r="M102" s="55"/>
      <c r="N102" s="57"/>
      <c r="O102" s="30"/>
      <c r="P102" s="41"/>
      <c r="Q102" s="41"/>
      <c r="R102" s="3"/>
      <c r="S102"/>
      <c r="T102"/>
    </row>
    <row r="103" spans="1:22" s="1" customFormat="1" ht="36.75" hidden="1" customHeight="1" x14ac:dyDescent="0.25">
      <c r="A103" s="22"/>
      <c r="B103" s="24" t="s">
        <v>96</v>
      </c>
      <c r="C103" s="24"/>
      <c r="D103" s="55"/>
      <c r="E103" s="56"/>
      <c r="F103" s="56"/>
      <c r="G103" s="56"/>
      <c r="H103" s="56"/>
      <c r="I103" s="56"/>
      <c r="J103" s="57"/>
      <c r="K103" s="55"/>
      <c r="L103" s="57"/>
      <c r="M103" s="55"/>
      <c r="N103" s="57"/>
      <c r="O103" s="30"/>
      <c r="P103" s="41"/>
      <c r="Q103" s="41"/>
      <c r="R103" s="3"/>
      <c r="S103"/>
      <c r="T103"/>
    </row>
    <row r="104" spans="1:22" s="1" customFormat="1" ht="31.5" customHeight="1" x14ac:dyDescent="0.25">
      <c r="A104" s="22"/>
      <c r="B104" s="43">
        <v>2</v>
      </c>
      <c r="C104" s="24"/>
      <c r="D104" s="60" t="s">
        <v>97</v>
      </c>
      <c r="E104" s="61"/>
      <c r="F104" s="61"/>
      <c r="G104" s="61"/>
      <c r="H104" s="61"/>
      <c r="I104" s="61"/>
      <c r="J104" s="62"/>
      <c r="K104" s="55"/>
      <c r="L104" s="57"/>
      <c r="M104" s="55"/>
      <c r="N104" s="57"/>
      <c r="O104" s="30"/>
      <c r="P104" s="41"/>
      <c r="Q104" s="41"/>
      <c r="R104" s="3"/>
      <c r="S104"/>
      <c r="T104"/>
    </row>
    <row r="105" spans="1:22" s="1" customFormat="1" ht="51.75" customHeight="1" x14ac:dyDescent="0.25">
      <c r="A105" s="22"/>
      <c r="B105" s="44" t="s">
        <v>98</v>
      </c>
      <c r="C105" s="24"/>
      <c r="D105" s="55" t="s">
        <v>99</v>
      </c>
      <c r="E105" s="56"/>
      <c r="F105" s="56"/>
      <c r="G105" s="56"/>
      <c r="H105" s="56"/>
      <c r="I105" s="56"/>
      <c r="J105" s="57"/>
      <c r="K105" s="55" t="s">
        <v>100</v>
      </c>
      <c r="L105" s="57"/>
      <c r="M105" s="55" t="s">
        <v>101</v>
      </c>
      <c r="N105" s="57"/>
      <c r="O105" s="30">
        <v>4380</v>
      </c>
      <c r="P105" s="41"/>
      <c r="Q105" s="41">
        <f>O105</f>
        <v>4380</v>
      </c>
      <c r="R105" s="3"/>
      <c r="S105" s="13" t="s">
        <v>15</v>
      </c>
      <c r="T105"/>
    </row>
    <row r="106" spans="1:22" s="1" customFormat="1" ht="23.25" hidden="1" customHeight="1" x14ac:dyDescent="0.25">
      <c r="A106" s="22"/>
      <c r="B106" s="24"/>
      <c r="C106" s="24"/>
      <c r="D106" s="55"/>
      <c r="E106" s="56"/>
      <c r="F106" s="56"/>
      <c r="G106" s="56"/>
      <c r="H106" s="56"/>
      <c r="I106" s="56"/>
      <c r="J106" s="57"/>
      <c r="K106" s="55"/>
      <c r="L106" s="57"/>
      <c r="M106" s="55"/>
      <c r="N106" s="57"/>
      <c r="O106" s="30"/>
      <c r="P106" s="41"/>
      <c r="Q106" s="41"/>
      <c r="R106" s="3"/>
      <c r="S106"/>
      <c r="T106"/>
    </row>
    <row r="107" spans="1:22" s="1" customFormat="1" ht="92.25" hidden="1" customHeight="1" x14ac:dyDescent="0.25">
      <c r="A107" s="22"/>
      <c r="B107" s="24" t="s">
        <v>102</v>
      </c>
      <c r="C107" s="24"/>
      <c r="D107" s="55"/>
      <c r="E107" s="56"/>
      <c r="F107" s="56"/>
      <c r="G107" s="56"/>
      <c r="H107" s="56"/>
      <c r="I107" s="56"/>
      <c r="J107" s="57"/>
      <c r="K107" s="55" t="s">
        <v>103</v>
      </c>
      <c r="L107" s="57"/>
      <c r="M107" s="55"/>
      <c r="N107" s="57"/>
      <c r="O107" s="30"/>
      <c r="P107" s="41"/>
      <c r="Q107" s="41"/>
      <c r="R107" s="3"/>
      <c r="S107"/>
      <c r="T107"/>
    </row>
    <row r="108" spans="1:22" s="1" customFormat="1" ht="32.25" hidden="1" customHeight="1" x14ac:dyDescent="0.25">
      <c r="A108" s="22"/>
      <c r="B108" s="24" t="s">
        <v>104</v>
      </c>
      <c r="C108" s="24"/>
      <c r="D108" s="55"/>
      <c r="E108" s="56"/>
      <c r="F108" s="56"/>
      <c r="G108" s="56"/>
      <c r="H108" s="56"/>
      <c r="I108" s="56"/>
      <c r="J108" s="57"/>
      <c r="K108" s="55" t="s">
        <v>103</v>
      </c>
      <c r="L108" s="57"/>
      <c r="M108" s="55"/>
      <c r="N108" s="57"/>
      <c r="O108" s="30"/>
      <c r="P108" s="41"/>
      <c r="Q108" s="41"/>
      <c r="R108" s="3"/>
      <c r="S108"/>
      <c r="T108"/>
    </row>
    <row r="109" spans="1:22" s="1" customFormat="1" ht="39.75" customHeight="1" x14ac:dyDescent="0.25">
      <c r="A109" s="22"/>
      <c r="B109" s="43">
        <v>3</v>
      </c>
      <c r="C109" s="24"/>
      <c r="D109" s="60" t="s">
        <v>105</v>
      </c>
      <c r="E109" s="61"/>
      <c r="F109" s="61"/>
      <c r="G109" s="61"/>
      <c r="H109" s="61"/>
      <c r="I109" s="61"/>
      <c r="J109" s="62"/>
      <c r="K109" s="55"/>
      <c r="L109" s="57"/>
      <c r="M109" s="55"/>
      <c r="N109" s="57"/>
      <c r="O109" s="30"/>
      <c r="P109" s="41"/>
      <c r="Q109" s="41"/>
      <c r="R109" s="3"/>
      <c r="S109"/>
      <c r="T109"/>
      <c r="U109"/>
      <c r="V109"/>
    </row>
    <row r="110" spans="1:22" s="1" customFormat="1" ht="44.25" customHeight="1" x14ac:dyDescent="0.25">
      <c r="A110" s="22"/>
      <c r="B110" s="24" t="s">
        <v>106</v>
      </c>
      <c r="C110" s="24"/>
      <c r="D110" s="55" t="s">
        <v>107</v>
      </c>
      <c r="E110" s="56"/>
      <c r="F110" s="56"/>
      <c r="G110" s="56"/>
      <c r="H110" s="56"/>
      <c r="I110" s="56"/>
      <c r="J110" s="57"/>
      <c r="K110" s="55" t="s">
        <v>88</v>
      </c>
      <c r="L110" s="57"/>
      <c r="M110" s="55" t="s">
        <v>108</v>
      </c>
      <c r="N110" s="57"/>
      <c r="O110" s="45">
        <f>O97/O105</f>
        <v>136.98630136986301</v>
      </c>
      <c r="P110" s="45"/>
      <c r="Q110" s="45">
        <f>Q97/Q105</f>
        <v>136.98630136986301</v>
      </c>
      <c r="R110" s="3"/>
      <c r="S110"/>
      <c r="T110"/>
      <c r="U110"/>
      <c r="V110"/>
    </row>
    <row r="111" spans="1:22" s="1" customFormat="1" ht="42.75" customHeight="1" x14ac:dyDescent="0.25">
      <c r="A111" s="22"/>
      <c r="B111" s="43">
        <v>4</v>
      </c>
      <c r="C111" s="43"/>
      <c r="D111" s="60" t="s">
        <v>109</v>
      </c>
      <c r="E111" s="61"/>
      <c r="F111" s="61"/>
      <c r="G111" s="61"/>
      <c r="H111" s="61"/>
      <c r="I111" s="61"/>
      <c r="J111" s="62"/>
      <c r="K111" s="55"/>
      <c r="L111" s="57"/>
      <c r="M111" s="55"/>
      <c r="N111" s="57"/>
      <c r="O111" s="30"/>
      <c r="P111" s="41"/>
      <c r="Q111" s="41"/>
      <c r="R111" s="3"/>
      <c r="S111"/>
      <c r="T111"/>
      <c r="U111"/>
      <c r="V111"/>
    </row>
    <row r="112" spans="1:22" s="1" customFormat="1" ht="68.25" customHeight="1" x14ac:dyDescent="0.25">
      <c r="A112" s="22"/>
      <c r="B112" s="24" t="s">
        <v>110</v>
      </c>
      <c r="C112" s="24"/>
      <c r="D112" s="55" t="s">
        <v>111</v>
      </c>
      <c r="E112" s="56"/>
      <c r="F112" s="56"/>
      <c r="G112" s="56"/>
      <c r="H112" s="56"/>
      <c r="I112" s="56"/>
      <c r="J112" s="57"/>
      <c r="K112" s="55" t="s">
        <v>112</v>
      </c>
      <c r="L112" s="57"/>
      <c r="M112" s="55" t="s">
        <v>108</v>
      </c>
      <c r="N112" s="57"/>
      <c r="O112" s="45">
        <f>O105/7774%</f>
        <v>56.341651659377419</v>
      </c>
      <c r="P112" s="45"/>
      <c r="Q112" s="45">
        <f>Q105/7774%</f>
        <v>56.341651659377419</v>
      </c>
      <c r="R112" s="3" t="s">
        <v>113</v>
      </c>
      <c r="S112"/>
      <c r="T112"/>
      <c r="U112"/>
      <c r="V112"/>
    </row>
    <row r="113" spans="1:23" s="1" customFormat="1" ht="31.5" customHeight="1" x14ac:dyDescent="0.25">
      <c r="A113" s="22"/>
      <c r="B113" s="24"/>
      <c r="C113" s="37"/>
      <c r="D113" s="60" t="s">
        <v>114</v>
      </c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7"/>
      <c r="R113" s="3"/>
      <c r="S113"/>
      <c r="T113"/>
    </row>
    <row r="114" spans="1:23" s="1" customFormat="1" ht="43.5" customHeight="1" x14ac:dyDescent="0.25">
      <c r="A114" s="22"/>
      <c r="B114" s="43">
        <v>1</v>
      </c>
      <c r="C114" s="24"/>
      <c r="D114" s="60" t="s">
        <v>85</v>
      </c>
      <c r="E114" s="61"/>
      <c r="F114" s="61"/>
      <c r="G114" s="61"/>
      <c r="H114" s="61"/>
      <c r="I114" s="61"/>
      <c r="J114" s="62"/>
      <c r="K114" s="55"/>
      <c r="L114" s="57"/>
      <c r="M114" s="55"/>
      <c r="N114" s="57"/>
      <c r="O114" s="30"/>
      <c r="P114" s="46"/>
      <c r="Q114" s="46"/>
      <c r="R114" s="3"/>
      <c r="S114"/>
      <c r="T114"/>
    </row>
    <row r="115" spans="1:23" s="1" customFormat="1" ht="51" customHeight="1" x14ac:dyDescent="0.25">
      <c r="A115" s="22"/>
      <c r="B115" s="24" t="s">
        <v>86</v>
      </c>
      <c r="C115" s="24"/>
      <c r="D115" s="55" t="s">
        <v>115</v>
      </c>
      <c r="E115" s="56"/>
      <c r="F115" s="56"/>
      <c r="G115" s="56"/>
      <c r="H115" s="56"/>
      <c r="I115" s="56"/>
      <c r="J115" s="57"/>
      <c r="K115" s="55" t="s">
        <v>88</v>
      </c>
      <c r="L115" s="57"/>
      <c r="M115" s="55" t="s">
        <v>89</v>
      </c>
      <c r="N115" s="57"/>
      <c r="O115" s="30"/>
      <c r="P115" s="41">
        <f>M75</f>
        <v>2647037</v>
      </c>
      <c r="Q115" s="41">
        <f>P75</f>
        <v>2647037</v>
      </c>
      <c r="R115" s="3"/>
      <c r="S115">
        <v>3132</v>
      </c>
      <c r="T115"/>
    </row>
    <row r="116" spans="1:23" s="1" customFormat="1" ht="38.25" customHeight="1" x14ac:dyDescent="0.25">
      <c r="A116" s="22"/>
      <c r="B116" s="43">
        <v>2</v>
      </c>
      <c r="C116" s="24"/>
      <c r="D116" s="60" t="s">
        <v>97</v>
      </c>
      <c r="E116" s="61"/>
      <c r="F116" s="61"/>
      <c r="G116" s="61"/>
      <c r="H116" s="61"/>
      <c r="I116" s="61"/>
      <c r="J116" s="62"/>
      <c r="K116" s="55"/>
      <c r="L116" s="57"/>
      <c r="M116" s="55"/>
      <c r="N116" s="57"/>
      <c r="O116" s="30"/>
      <c r="P116" s="46"/>
      <c r="Q116" s="46"/>
      <c r="R116" s="3"/>
      <c r="S116"/>
      <c r="T116"/>
    </row>
    <row r="117" spans="1:23" s="1" customFormat="1" ht="50.25" customHeight="1" x14ac:dyDescent="0.25">
      <c r="A117" s="22" t="s">
        <v>15</v>
      </c>
      <c r="B117" s="44" t="s">
        <v>98</v>
      </c>
      <c r="C117" s="24"/>
      <c r="D117" s="55" t="s">
        <v>116</v>
      </c>
      <c r="E117" s="56"/>
      <c r="F117" s="56"/>
      <c r="G117" s="56"/>
      <c r="H117" s="56"/>
      <c r="I117" s="56"/>
      <c r="J117" s="57"/>
      <c r="K117" s="55" t="s">
        <v>100</v>
      </c>
      <c r="L117" s="57"/>
      <c r="M117" s="55" t="s">
        <v>117</v>
      </c>
      <c r="N117" s="57"/>
      <c r="O117" s="30"/>
      <c r="P117" s="47">
        <v>3216.4</v>
      </c>
      <c r="Q117" s="47">
        <f>P117</f>
        <v>3216.4</v>
      </c>
      <c r="R117" s="13" t="s">
        <v>118</v>
      </c>
      <c r="S117"/>
      <c r="T117"/>
    </row>
    <row r="118" spans="1:23" ht="30.75" customHeight="1" x14ac:dyDescent="0.25">
      <c r="A118" s="22"/>
      <c r="B118" s="43">
        <v>3</v>
      </c>
      <c r="C118" s="24"/>
      <c r="D118" s="60" t="s">
        <v>105</v>
      </c>
      <c r="E118" s="61"/>
      <c r="F118" s="61"/>
      <c r="G118" s="61"/>
      <c r="H118" s="61"/>
      <c r="I118" s="61"/>
      <c r="J118" s="62"/>
      <c r="K118" s="55"/>
      <c r="L118" s="57"/>
      <c r="M118" s="55"/>
      <c r="N118" s="57"/>
      <c r="O118" s="30"/>
      <c r="P118" s="41"/>
      <c r="Q118" s="41"/>
      <c r="R118" s="3"/>
    </row>
    <row r="119" spans="1:23" ht="33" customHeight="1" x14ac:dyDescent="0.25">
      <c r="A119" s="22"/>
      <c r="B119" s="24" t="s">
        <v>106</v>
      </c>
      <c r="C119" s="24"/>
      <c r="D119" s="55" t="s">
        <v>119</v>
      </c>
      <c r="E119" s="56"/>
      <c r="F119" s="56"/>
      <c r="G119" s="56"/>
      <c r="H119" s="56"/>
      <c r="I119" s="56"/>
      <c r="J119" s="57"/>
      <c r="K119" s="55" t="s">
        <v>88</v>
      </c>
      <c r="L119" s="57"/>
      <c r="M119" s="55" t="s">
        <v>108</v>
      </c>
      <c r="N119" s="57"/>
      <c r="O119" s="30"/>
      <c r="P119" s="45">
        <f>P115/P117</f>
        <v>822.98128342245991</v>
      </c>
      <c r="Q119" s="45">
        <f>Q115/Q117</f>
        <v>822.98128342245991</v>
      </c>
      <c r="R119" s="3"/>
    </row>
    <row r="120" spans="1:23" ht="41.25" customHeight="1" x14ac:dyDescent="0.25">
      <c r="A120" s="22"/>
      <c r="B120" s="43">
        <v>4</v>
      </c>
      <c r="C120" s="43"/>
      <c r="D120" s="60" t="s">
        <v>109</v>
      </c>
      <c r="E120" s="61"/>
      <c r="F120" s="61"/>
      <c r="G120" s="61"/>
      <c r="H120" s="61"/>
      <c r="I120" s="61"/>
      <c r="J120" s="62"/>
      <c r="K120" s="55"/>
      <c r="L120" s="57"/>
      <c r="M120" s="55"/>
      <c r="N120" s="57"/>
      <c r="O120" s="30"/>
      <c r="P120" s="41"/>
      <c r="Q120" s="41"/>
      <c r="R120" s="3"/>
    </row>
    <row r="121" spans="1:23" ht="51" customHeight="1" x14ac:dyDescent="0.25">
      <c r="A121" s="22"/>
      <c r="B121" s="24" t="s">
        <v>110</v>
      </c>
      <c r="C121" s="24"/>
      <c r="D121" s="55" t="s">
        <v>120</v>
      </c>
      <c r="E121" s="56"/>
      <c r="F121" s="56"/>
      <c r="G121" s="56"/>
      <c r="H121" s="56"/>
      <c r="I121" s="56"/>
      <c r="J121" s="57"/>
      <c r="K121" s="55" t="s">
        <v>112</v>
      </c>
      <c r="L121" s="57"/>
      <c r="M121" s="55" t="s">
        <v>108</v>
      </c>
      <c r="N121" s="57"/>
      <c r="O121" s="30"/>
      <c r="P121" s="45">
        <f>P117/3538%</f>
        <v>90.910118711136235</v>
      </c>
      <c r="Q121" s="45">
        <f>Q117/3538%</f>
        <v>90.910118711136235</v>
      </c>
      <c r="R121" s="3" t="s">
        <v>121</v>
      </c>
      <c r="W121" s="48" t="s">
        <v>122</v>
      </c>
    </row>
    <row r="122" spans="1:23" ht="65.25" customHeight="1" x14ac:dyDescent="0.25">
      <c r="A122" s="22"/>
      <c r="B122" s="24"/>
      <c r="C122" s="37"/>
      <c r="D122" s="60" t="s">
        <v>123</v>
      </c>
      <c r="E122" s="61"/>
      <c r="F122" s="61"/>
      <c r="G122" s="61"/>
      <c r="H122" s="61"/>
      <c r="I122" s="61"/>
      <c r="J122" s="61"/>
      <c r="K122" s="56"/>
      <c r="L122" s="56"/>
      <c r="M122" s="56"/>
      <c r="N122" s="56"/>
      <c r="O122" s="56"/>
      <c r="P122" s="56"/>
      <c r="Q122" s="57"/>
      <c r="R122" s="3"/>
    </row>
    <row r="123" spans="1:23" ht="45.75" customHeight="1" x14ac:dyDescent="0.25">
      <c r="A123" s="22"/>
      <c r="B123" s="43">
        <v>1</v>
      </c>
      <c r="C123" s="24"/>
      <c r="D123" s="60" t="s">
        <v>85</v>
      </c>
      <c r="E123" s="61"/>
      <c r="F123" s="61"/>
      <c r="G123" s="61"/>
      <c r="H123" s="61"/>
      <c r="I123" s="61"/>
      <c r="J123" s="62"/>
      <c r="K123" s="55"/>
      <c r="L123" s="57"/>
      <c r="M123" s="55"/>
      <c r="N123" s="57"/>
      <c r="O123" s="30"/>
      <c r="P123" s="46"/>
      <c r="Q123" s="46"/>
      <c r="R123" s="3"/>
    </row>
    <row r="124" spans="1:23" ht="57" customHeight="1" x14ac:dyDescent="0.25">
      <c r="A124" s="22"/>
      <c r="B124" s="24" t="s">
        <v>86</v>
      </c>
      <c r="C124" s="24"/>
      <c r="D124" s="55" t="s">
        <v>124</v>
      </c>
      <c r="E124" s="56"/>
      <c r="F124" s="56"/>
      <c r="G124" s="56"/>
      <c r="H124" s="56"/>
      <c r="I124" s="56"/>
      <c r="J124" s="57"/>
      <c r="K124" s="55" t="s">
        <v>125</v>
      </c>
      <c r="L124" s="57"/>
      <c r="M124" s="55" t="s">
        <v>89</v>
      </c>
      <c r="N124" s="57"/>
      <c r="O124" s="30">
        <f>K76</f>
        <v>190900</v>
      </c>
      <c r="P124" s="46"/>
      <c r="Q124" s="45">
        <f>P76</f>
        <v>190900</v>
      </c>
      <c r="R124" s="3"/>
      <c r="S124" s="13" t="s">
        <v>126</v>
      </c>
    </row>
    <row r="125" spans="1:23" ht="38.25" customHeight="1" x14ac:dyDescent="0.25">
      <c r="A125" s="22"/>
      <c r="B125" s="43">
        <v>2</v>
      </c>
      <c r="C125" s="24"/>
      <c r="D125" s="60" t="s">
        <v>97</v>
      </c>
      <c r="E125" s="61"/>
      <c r="F125" s="61"/>
      <c r="G125" s="61"/>
      <c r="H125" s="61"/>
      <c r="I125" s="61"/>
      <c r="J125" s="62"/>
      <c r="K125" s="55"/>
      <c r="L125" s="57"/>
      <c r="M125" s="55"/>
      <c r="N125" s="57"/>
      <c r="O125" s="30"/>
      <c r="P125" s="46"/>
      <c r="Q125" s="46"/>
      <c r="R125" s="3"/>
    </row>
    <row r="126" spans="1:23" ht="63.75" customHeight="1" x14ac:dyDescent="0.25">
      <c r="A126" s="22"/>
      <c r="B126" s="44" t="s">
        <v>98</v>
      </c>
      <c r="C126" s="24"/>
      <c r="D126" s="55" t="s">
        <v>127</v>
      </c>
      <c r="E126" s="56"/>
      <c r="F126" s="56"/>
      <c r="G126" s="56"/>
      <c r="H126" s="56"/>
      <c r="I126" s="56"/>
      <c r="J126" s="57"/>
      <c r="K126" s="55" t="s">
        <v>128</v>
      </c>
      <c r="L126" s="57"/>
      <c r="M126" s="55" t="s">
        <v>129</v>
      </c>
      <c r="N126" s="57"/>
      <c r="O126" s="30">
        <v>370</v>
      </c>
      <c r="P126" s="45"/>
      <c r="Q126" s="45">
        <f>O126</f>
        <v>370</v>
      </c>
      <c r="R126" s="3"/>
    </row>
    <row r="127" spans="1:23" ht="39.75" customHeight="1" x14ac:dyDescent="0.25">
      <c r="A127" s="22"/>
      <c r="B127" s="43">
        <v>3</v>
      </c>
      <c r="C127" s="24"/>
      <c r="D127" s="60" t="s">
        <v>105</v>
      </c>
      <c r="E127" s="61"/>
      <c r="F127" s="61"/>
      <c r="G127" s="61"/>
      <c r="H127" s="61"/>
      <c r="I127" s="61"/>
      <c r="J127" s="62"/>
      <c r="K127" s="55"/>
      <c r="L127" s="57"/>
      <c r="M127" s="55"/>
      <c r="N127" s="57"/>
      <c r="O127" s="30"/>
      <c r="P127" s="46"/>
      <c r="Q127" s="46"/>
      <c r="R127" s="3"/>
    </row>
    <row r="128" spans="1:23" ht="30.75" customHeight="1" x14ac:dyDescent="0.25">
      <c r="A128" s="22"/>
      <c r="B128" s="24" t="s">
        <v>106</v>
      </c>
      <c r="C128" s="24"/>
      <c r="D128" s="55" t="s">
        <v>130</v>
      </c>
      <c r="E128" s="56"/>
      <c r="F128" s="56"/>
      <c r="G128" s="56"/>
      <c r="H128" s="56"/>
      <c r="I128" s="56"/>
      <c r="J128" s="57"/>
      <c r="K128" s="55" t="s">
        <v>88</v>
      </c>
      <c r="L128" s="57"/>
      <c r="M128" s="55" t="s">
        <v>108</v>
      </c>
      <c r="N128" s="57"/>
      <c r="O128" s="45">
        <f>O124/O126</f>
        <v>515.94594594594594</v>
      </c>
      <c r="P128" s="46"/>
      <c r="Q128" s="45">
        <f>Q124/Q126</f>
        <v>515.94594594594594</v>
      </c>
      <c r="R128" s="3"/>
    </row>
    <row r="129" spans="1:20" ht="40.5" customHeight="1" x14ac:dyDescent="0.25">
      <c r="A129" s="22"/>
      <c r="B129" s="43">
        <v>4</v>
      </c>
      <c r="C129" s="43"/>
      <c r="D129" s="60" t="s">
        <v>109</v>
      </c>
      <c r="E129" s="61"/>
      <c r="F129" s="61"/>
      <c r="G129" s="61"/>
      <c r="H129" s="61"/>
      <c r="I129" s="61"/>
      <c r="J129" s="62"/>
      <c r="K129" s="55"/>
      <c r="L129" s="57"/>
      <c r="M129" s="55"/>
      <c r="N129" s="57"/>
      <c r="O129" s="41"/>
      <c r="P129" s="41"/>
      <c r="Q129" s="41"/>
      <c r="R129" s="3"/>
      <c r="S129" s="48" t="s">
        <v>131</v>
      </c>
    </row>
    <row r="130" spans="1:20" ht="69.75" customHeight="1" x14ac:dyDescent="0.25">
      <c r="A130" s="22"/>
      <c r="B130" s="24" t="s">
        <v>110</v>
      </c>
      <c r="C130" s="24"/>
      <c r="D130" s="55" t="s">
        <v>132</v>
      </c>
      <c r="E130" s="56"/>
      <c r="F130" s="56"/>
      <c r="G130" s="56"/>
      <c r="H130" s="56"/>
      <c r="I130" s="56"/>
      <c r="J130" s="57"/>
      <c r="K130" s="55" t="s">
        <v>112</v>
      </c>
      <c r="L130" s="57"/>
      <c r="M130" s="55" t="s">
        <v>108</v>
      </c>
      <c r="N130" s="57"/>
      <c r="O130" s="45">
        <f>O128/1078%</f>
        <v>47.861405004262146</v>
      </c>
      <c r="P130" s="49"/>
      <c r="Q130" s="45">
        <f>Q128/1078%</f>
        <v>47.861405004262146</v>
      </c>
      <c r="R130" s="3" t="s">
        <v>133</v>
      </c>
    </row>
    <row r="131" spans="1:20" ht="39" hidden="1" customHeight="1" x14ac:dyDescent="0.25">
      <c r="A131" s="22"/>
      <c r="B131" s="24"/>
      <c r="C131" s="37"/>
      <c r="D131" s="60" t="s">
        <v>134</v>
      </c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7"/>
      <c r="R131" s="3"/>
    </row>
    <row r="132" spans="1:20" ht="27.75" hidden="1" customHeight="1" x14ac:dyDescent="0.25">
      <c r="A132" s="22"/>
      <c r="B132" s="43">
        <v>1</v>
      </c>
      <c r="C132" s="24"/>
      <c r="D132" s="60" t="s">
        <v>85</v>
      </c>
      <c r="E132" s="61"/>
      <c r="F132" s="61"/>
      <c r="G132" s="61"/>
      <c r="H132" s="61"/>
      <c r="I132" s="61"/>
      <c r="J132" s="62"/>
      <c r="K132" s="55"/>
      <c r="L132" s="57"/>
      <c r="M132" s="55"/>
      <c r="N132" s="57"/>
      <c r="O132" s="30"/>
      <c r="P132" s="50"/>
      <c r="Q132" s="50"/>
      <c r="R132" s="3"/>
    </row>
    <row r="133" spans="1:20" ht="39" hidden="1" customHeight="1" x14ac:dyDescent="0.25">
      <c r="A133" s="22"/>
      <c r="B133" s="24" t="s">
        <v>86</v>
      </c>
      <c r="C133" s="24"/>
      <c r="D133" s="55" t="s">
        <v>135</v>
      </c>
      <c r="E133" s="56"/>
      <c r="F133" s="56"/>
      <c r="G133" s="56"/>
      <c r="H133" s="56"/>
      <c r="I133" s="56"/>
      <c r="J133" s="57"/>
      <c r="K133" s="55" t="s">
        <v>88</v>
      </c>
      <c r="L133" s="57"/>
      <c r="M133" s="55" t="s">
        <v>136</v>
      </c>
      <c r="N133" s="57"/>
      <c r="O133" s="30"/>
      <c r="P133" s="31"/>
      <c r="Q133" s="31">
        <f>P77</f>
        <v>0</v>
      </c>
      <c r="R133" s="3">
        <v>3122</v>
      </c>
    </row>
    <row r="134" spans="1:20" ht="27.75" hidden="1" customHeight="1" x14ac:dyDescent="0.25">
      <c r="A134" s="22"/>
      <c r="B134" s="43">
        <v>2</v>
      </c>
      <c r="C134" s="24"/>
      <c r="D134" s="60" t="s">
        <v>97</v>
      </c>
      <c r="E134" s="61"/>
      <c r="F134" s="61"/>
      <c r="G134" s="61"/>
      <c r="H134" s="61"/>
      <c r="I134" s="61"/>
      <c r="J134" s="62"/>
      <c r="K134" s="55"/>
      <c r="L134" s="57"/>
      <c r="M134" s="55"/>
      <c r="N134" s="57"/>
      <c r="O134" s="30"/>
      <c r="P134" s="50"/>
      <c r="Q134" s="50"/>
      <c r="R134" s="3"/>
    </row>
    <row r="135" spans="1:20" ht="43.5" hidden="1" customHeight="1" x14ac:dyDescent="0.25">
      <c r="A135" s="22"/>
      <c r="B135" s="44" t="s">
        <v>98</v>
      </c>
      <c r="C135" s="24"/>
      <c r="D135" s="55" t="s">
        <v>137</v>
      </c>
      <c r="E135" s="56"/>
      <c r="F135" s="56"/>
      <c r="G135" s="56"/>
      <c r="H135" s="56"/>
      <c r="I135" s="56"/>
      <c r="J135" s="57"/>
      <c r="K135" s="55" t="s">
        <v>128</v>
      </c>
      <c r="L135" s="57"/>
      <c r="M135" s="55" t="s">
        <v>138</v>
      </c>
      <c r="N135" s="57"/>
      <c r="O135" s="30"/>
      <c r="P135" s="50"/>
      <c r="Q135" s="50"/>
      <c r="R135" s="3"/>
    </row>
    <row r="136" spans="1:20" ht="27.75" hidden="1" customHeight="1" x14ac:dyDescent="0.25">
      <c r="A136" s="22"/>
      <c r="B136" s="43">
        <v>3</v>
      </c>
      <c r="C136" s="24"/>
      <c r="D136" s="60" t="s">
        <v>105</v>
      </c>
      <c r="E136" s="61"/>
      <c r="F136" s="61"/>
      <c r="G136" s="61"/>
      <c r="H136" s="61"/>
      <c r="I136" s="61"/>
      <c r="J136" s="62"/>
      <c r="K136" s="55"/>
      <c r="L136" s="57"/>
      <c r="M136" s="55"/>
      <c r="N136" s="57"/>
      <c r="O136" s="30"/>
      <c r="P136" s="31"/>
      <c r="Q136" s="31"/>
      <c r="R136" s="3"/>
    </row>
    <row r="137" spans="1:20" ht="45.75" hidden="1" customHeight="1" x14ac:dyDescent="0.25">
      <c r="A137" s="22"/>
      <c r="B137" s="24" t="s">
        <v>106</v>
      </c>
      <c r="C137" s="24"/>
      <c r="D137" s="55" t="s">
        <v>139</v>
      </c>
      <c r="E137" s="56"/>
      <c r="F137" s="56"/>
      <c r="G137" s="56"/>
      <c r="H137" s="56"/>
      <c r="I137" s="56"/>
      <c r="J137" s="57"/>
      <c r="K137" s="55" t="s">
        <v>88</v>
      </c>
      <c r="L137" s="57"/>
      <c r="M137" s="55" t="s">
        <v>108</v>
      </c>
      <c r="N137" s="57"/>
      <c r="O137" s="30"/>
      <c r="P137" s="50"/>
      <c r="Q137" s="50" t="e">
        <f>Q133/Q135*1000</f>
        <v>#DIV/0!</v>
      </c>
      <c r="R137" s="3"/>
    </row>
    <row r="138" spans="1:20" ht="33.75" hidden="1" customHeight="1" x14ac:dyDescent="0.25">
      <c r="A138" s="22"/>
      <c r="B138" s="43">
        <v>4</v>
      </c>
      <c r="C138" s="43"/>
      <c r="D138" s="60" t="s">
        <v>109</v>
      </c>
      <c r="E138" s="61"/>
      <c r="F138" s="61"/>
      <c r="G138" s="61"/>
      <c r="H138" s="61"/>
      <c r="I138" s="61"/>
      <c r="J138" s="62"/>
      <c r="K138" s="55"/>
      <c r="L138" s="57"/>
      <c r="M138" s="55"/>
      <c r="N138" s="57"/>
      <c r="O138" s="30"/>
      <c r="P138" s="31"/>
      <c r="Q138" s="31"/>
      <c r="R138" s="3"/>
    </row>
    <row r="139" spans="1:20" ht="69.75" hidden="1" customHeight="1" x14ac:dyDescent="0.25">
      <c r="A139" s="22"/>
      <c r="B139" s="24" t="s">
        <v>110</v>
      </c>
      <c r="C139" s="24"/>
      <c r="D139" s="55" t="s">
        <v>140</v>
      </c>
      <c r="E139" s="56"/>
      <c r="F139" s="56"/>
      <c r="G139" s="56"/>
      <c r="H139" s="56"/>
      <c r="I139" s="56"/>
      <c r="J139" s="57"/>
      <c r="K139" s="55" t="s">
        <v>112</v>
      </c>
      <c r="L139" s="57"/>
      <c r="M139" s="55" t="s">
        <v>108</v>
      </c>
      <c r="N139" s="57"/>
      <c r="O139" s="30"/>
      <c r="P139" s="51"/>
      <c r="Q139" s="51">
        <v>100</v>
      </c>
      <c r="R139" s="5" t="s">
        <v>141</v>
      </c>
    </row>
    <row r="140" spans="1:20" s="1" customFormat="1" ht="66.75" customHeight="1" x14ac:dyDescent="0.25">
      <c r="A140" s="22"/>
      <c r="B140" s="26"/>
      <c r="C140" s="54" t="s">
        <v>142</v>
      </c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22"/>
      <c r="P140" s="22"/>
      <c r="Q140" s="22"/>
      <c r="R140" s="3"/>
      <c r="S140"/>
      <c r="T140"/>
    </row>
    <row r="141" spans="1:20" s="1" customFormat="1" ht="18" x14ac:dyDescent="0.25">
      <c r="A141" s="22"/>
      <c r="B141" s="26"/>
      <c r="C141" s="58" t="s">
        <v>143</v>
      </c>
      <c r="D141" s="58"/>
      <c r="E141" s="52" t="s">
        <v>144</v>
      </c>
      <c r="F141" s="52"/>
      <c r="G141" s="52"/>
      <c r="H141" s="52"/>
      <c r="I141" s="59" t="s">
        <v>145</v>
      </c>
      <c r="J141" s="59"/>
      <c r="K141" s="52"/>
      <c r="L141" s="52"/>
      <c r="M141" s="52"/>
      <c r="N141" s="52"/>
      <c r="O141" s="22"/>
      <c r="P141" s="22"/>
      <c r="Q141" s="22"/>
      <c r="R141" s="3"/>
      <c r="S141"/>
      <c r="T141"/>
    </row>
    <row r="142" spans="1:20" s="1" customFormat="1" ht="18" x14ac:dyDescent="0.25">
      <c r="A142" s="22"/>
      <c r="B142" s="22"/>
      <c r="C142" s="53">
        <v>43679</v>
      </c>
      <c r="D142" s="52"/>
      <c r="E142" s="52" t="s">
        <v>146</v>
      </c>
      <c r="F142" s="52"/>
      <c r="G142" s="52"/>
      <c r="H142" s="52"/>
      <c r="I142" s="52"/>
      <c r="J142" s="52"/>
      <c r="K142" s="52"/>
      <c r="L142" s="52"/>
      <c r="M142" s="52"/>
      <c r="N142" s="52"/>
      <c r="O142" s="22"/>
      <c r="P142" s="22"/>
      <c r="Q142" s="22"/>
      <c r="R142" s="3"/>
      <c r="S142"/>
      <c r="T142"/>
    </row>
    <row r="143" spans="1:20" s="1" customFormat="1" ht="18" x14ac:dyDescent="0.25">
      <c r="A143" s="22"/>
      <c r="B143" s="22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22"/>
      <c r="P143" s="22"/>
      <c r="Q143" s="22"/>
      <c r="R143" s="3"/>
      <c r="S143"/>
      <c r="T143"/>
    </row>
    <row r="144" spans="1:20" s="1" customFormat="1" ht="18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3"/>
      <c r="S144"/>
      <c r="T144"/>
    </row>
    <row r="145" spans="1:20" s="1" customFormat="1" ht="18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3"/>
      <c r="S145"/>
      <c r="T145"/>
    </row>
    <row r="146" spans="1:20" s="1" customFormat="1" ht="18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3"/>
      <c r="S146"/>
      <c r="T146"/>
    </row>
    <row r="147" spans="1:20" s="1" customFormat="1" ht="18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3"/>
      <c r="S147"/>
      <c r="T147"/>
    </row>
    <row r="148" spans="1:20" s="1" customFormat="1" ht="18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3"/>
      <c r="S148"/>
      <c r="T148"/>
    </row>
    <row r="149" spans="1:20" s="1" customFormat="1" ht="18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3"/>
      <c r="S149"/>
      <c r="T149"/>
    </row>
    <row r="150" spans="1:20" s="1" customFormat="1" ht="18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3"/>
      <c r="S150"/>
      <c r="T150"/>
    </row>
    <row r="151" spans="1:20" s="1" customFormat="1" ht="18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3"/>
      <c r="S151"/>
      <c r="T151"/>
    </row>
    <row r="152" spans="1:20" s="1" customFormat="1" ht="18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3"/>
      <c r="S152"/>
      <c r="T152"/>
    </row>
    <row r="153" spans="1:20" s="1" customFormat="1" ht="18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3"/>
      <c r="S153"/>
      <c r="T153"/>
    </row>
    <row r="154" spans="1:20" s="1" customFormat="1" ht="18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3"/>
      <c r="S154"/>
      <c r="T154"/>
    </row>
    <row r="155" spans="1:20" s="1" customFormat="1" ht="18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3"/>
      <c r="S155"/>
      <c r="T155"/>
    </row>
    <row r="156" spans="1:20" s="1" customFormat="1" ht="18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3"/>
      <c r="S156"/>
      <c r="T156"/>
    </row>
    <row r="157" spans="1:20" s="1" customFormat="1" ht="18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3"/>
      <c r="S157"/>
      <c r="T157"/>
    </row>
    <row r="158" spans="1:20" s="1" customFormat="1" x14ac:dyDescent="0.2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S158"/>
      <c r="T158"/>
    </row>
    <row r="159" spans="1:20" s="1" customFormat="1" x14ac:dyDescent="0.2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S159"/>
      <c r="T159"/>
    </row>
    <row r="160" spans="1:20" s="1" customFormat="1" x14ac:dyDescent="0.2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S160"/>
      <c r="T160"/>
    </row>
    <row r="161" spans="1:20" s="1" customFormat="1" x14ac:dyDescent="0.2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S161"/>
      <c r="T161"/>
    </row>
    <row r="162" spans="1:20" s="1" customFormat="1" x14ac:dyDescent="0.2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S162"/>
      <c r="T162"/>
    </row>
    <row r="163" spans="1:20" s="1" customFormat="1" x14ac:dyDescent="0.2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S163"/>
      <c r="T163"/>
    </row>
  </sheetData>
  <mergeCells count="232">
    <mergeCell ref="A15:R15"/>
    <mergeCell ref="A16:R16"/>
    <mergeCell ref="B18:C18"/>
    <mergeCell ref="B19:C19"/>
    <mergeCell ref="E19:K19"/>
    <mergeCell ref="B21:C21"/>
    <mergeCell ref="F27:G27"/>
    <mergeCell ref="N27:O27"/>
    <mergeCell ref="A28:B28"/>
    <mergeCell ref="B31:Q31"/>
    <mergeCell ref="B32:Q32"/>
    <mergeCell ref="B33:Q33"/>
    <mergeCell ref="B22:C22"/>
    <mergeCell ref="E22:K22"/>
    <mergeCell ref="B24:C24"/>
    <mergeCell ref="G24:Q24"/>
    <mergeCell ref="B25:C25"/>
    <mergeCell ref="G25:S25"/>
    <mergeCell ref="B40:Q40"/>
    <mergeCell ref="B41:Q41"/>
    <mergeCell ref="B42:Q42"/>
    <mergeCell ref="B43:Q43"/>
    <mergeCell ref="B44:Q44"/>
    <mergeCell ref="B45:Q45"/>
    <mergeCell ref="B34:Q34"/>
    <mergeCell ref="B35:Q35"/>
    <mergeCell ref="B36:Q36"/>
    <mergeCell ref="B37:Q37"/>
    <mergeCell ref="B38:Q38"/>
    <mergeCell ref="B39:Q39"/>
    <mergeCell ref="C54:Q54"/>
    <mergeCell ref="C55:Q55"/>
    <mergeCell ref="C56:Q56"/>
    <mergeCell ref="C57:Q57"/>
    <mergeCell ref="B58:Q58"/>
    <mergeCell ref="B60:Q60"/>
    <mergeCell ref="B46:Q46"/>
    <mergeCell ref="B47:Q47"/>
    <mergeCell ref="B48:Q48"/>
    <mergeCell ref="B49:Q49"/>
    <mergeCell ref="B50:Q50"/>
    <mergeCell ref="B51:Q51"/>
    <mergeCell ref="C64:Q64"/>
    <mergeCell ref="C65:Q65"/>
    <mergeCell ref="C66:Q66"/>
    <mergeCell ref="C67:Q67"/>
    <mergeCell ref="C68:Q68"/>
    <mergeCell ref="C72:J72"/>
    <mergeCell ref="K72:L72"/>
    <mergeCell ref="M72:N72"/>
    <mergeCell ref="P72:Q72"/>
    <mergeCell ref="C76:J76"/>
    <mergeCell ref="K76:L76"/>
    <mergeCell ref="M76:N76"/>
    <mergeCell ref="P76:Q76"/>
    <mergeCell ref="C77:J77"/>
    <mergeCell ref="K77:L77"/>
    <mergeCell ref="M77:N77"/>
    <mergeCell ref="P77:Q77"/>
    <mergeCell ref="C73:J73"/>
    <mergeCell ref="C74:J74"/>
    <mergeCell ref="K74:L74"/>
    <mergeCell ref="M74:N74"/>
    <mergeCell ref="P74:Q74"/>
    <mergeCell ref="C75:J75"/>
    <mergeCell ref="K75:L75"/>
    <mergeCell ref="M75:N75"/>
    <mergeCell ref="P75:Q75"/>
    <mergeCell ref="C78:J78"/>
    <mergeCell ref="K78:L78"/>
    <mergeCell ref="M78:N78"/>
    <mergeCell ref="P78:Q78"/>
    <mergeCell ref="B80:Q80"/>
    <mergeCell ref="B82:C82"/>
    <mergeCell ref="D82:E82"/>
    <mergeCell ref="F82:G82"/>
    <mergeCell ref="H82:I82"/>
    <mergeCell ref="B86:C86"/>
    <mergeCell ref="D86:E86"/>
    <mergeCell ref="F86:G86"/>
    <mergeCell ref="H86:I86"/>
    <mergeCell ref="B87:C87"/>
    <mergeCell ref="D87:E87"/>
    <mergeCell ref="F87:G87"/>
    <mergeCell ref="H87:I87"/>
    <mergeCell ref="B83:C83"/>
    <mergeCell ref="D84:E84"/>
    <mergeCell ref="F84:G84"/>
    <mergeCell ref="H84:I84"/>
    <mergeCell ref="B85:C85"/>
    <mergeCell ref="D85:E85"/>
    <mergeCell ref="F85:G85"/>
    <mergeCell ref="H85:I85"/>
    <mergeCell ref="D94:Q94"/>
    <mergeCell ref="D95:Q95"/>
    <mergeCell ref="D96:J96"/>
    <mergeCell ref="K96:L96"/>
    <mergeCell ref="M96:N96"/>
    <mergeCell ref="D97:J97"/>
    <mergeCell ref="K97:L97"/>
    <mergeCell ref="M97:N97"/>
    <mergeCell ref="B90:Q90"/>
    <mergeCell ref="C92:J92"/>
    <mergeCell ref="K92:L92"/>
    <mergeCell ref="M92:N92"/>
    <mergeCell ref="D93:J93"/>
    <mergeCell ref="K93:L93"/>
    <mergeCell ref="M93:N93"/>
    <mergeCell ref="D100:J100"/>
    <mergeCell ref="K100:L100"/>
    <mergeCell ref="M100:N100"/>
    <mergeCell ref="D101:J101"/>
    <mergeCell ref="K101:L101"/>
    <mergeCell ref="M101:N101"/>
    <mergeCell ref="D98:J98"/>
    <mergeCell ref="K98:L98"/>
    <mergeCell ref="M98:N98"/>
    <mergeCell ref="D99:J99"/>
    <mergeCell ref="K99:L99"/>
    <mergeCell ref="M99:N99"/>
    <mergeCell ref="D104:J104"/>
    <mergeCell ref="K104:L104"/>
    <mergeCell ref="M104:N104"/>
    <mergeCell ref="D105:J105"/>
    <mergeCell ref="K105:L105"/>
    <mergeCell ref="M105:N105"/>
    <mergeCell ref="D102:J102"/>
    <mergeCell ref="K102:L102"/>
    <mergeCell ref="M102:N102"/>
    <mergeCell ref="D103:J103"/>
    <mergeCell ref="K103:L103"/>
    <mergeCell ref="M103:N103"/>
    <mergeCell ref="D108:J108"/>
    <mergeCell ref="K108:L108"/>
    <mergeCell ref="M108:N108"/>
    <mergeCell ref="D109:J109"/>
    <mergeCell ref="K109:L109"/>
    <mergeCell ref="M109:N109"/>
    <mergeCell ref="D106:J106"/>
    <mergeCell ref="K106:L106"/>
    <mergeCell ref="M106:N106"/>
    <mergeCell ref="D107:J107"/>
    <mergeCell ref="K107:L107"/>
    <mergeCell ref="M107:N107"/>
    <mergeCell ref="D112:J112"/>
    <mergeCell ref="K112:L112"/>
    <mergeCell ref="M112:N112"/>
    <mergeCell ref="D113:Q113"/>
    <mergeCell ref="D114:J114"/>
    <mergeCell ref="K114:L114"/>
    <mergeCell ref="M114:N114"/>
    <mergeCell ref="D110:J110"/>
    <mergeCell ref="K110:L110"/>
    <mergeCell ref="M110:N110"/>
    <mergeCell ref="D111:J111"/>
    <mergeCell ref="K111:L111"/>
    <mergeCell ref="M111:N111"/>
    <mergeCell ref="D117:J117"/>
    <mergeCell ref="K117:L117"/>
    <mergeCell ref="M117:N117"/>
    <mergeCell ref="D118:J118"/>
    <mergeCell ref="K118:L118"/>
    <mergeCell ref="M118:N118"/>
    <mergeCell ref="D115:J115"/>
    <mergeCell ref="K115:L115"/>
    <mergeCell ref="M115:N115"/>
    <mergeCell ref="D116:J116"/>
    <mergeCell ref="K116:L116"/>
    <mergeCell ref="M116:N116"/>
    <mergeCell ref="D121:J121"/>
    <mergeCell ref="K121:L121"/>
    <mergeCell ref="M121:N121"/>
    <mergeCell ref="D122:Q122"/>
    <mergeCell ref="D123:J123"/>
    <mergeCell ref="K123:L123"/>
    <mergeCell ref="M123:N123"/>
    <mergeCell ref="D119:J119"/>
    <mergeCell ref="K119:L119"/>
    <mergeCell ref="M119:N119"/>
    <mergeCell ref="D120:J120"/>
    <mergeCell ref="K120:L120"/>
    <mergeCell ref="M120:N120"/>
    <mergeCell ref="D126:J126"/>
    <mergeCell ref="K126:L126"/>
    <mergeCell ref="M126:N126"/>
    <mergeCell ref="D127:J127"/>
    <mergeCell ref="K127:L127"/>
    <mergeCell ref="M127:N127"/>
    <mergeCell ref="D124:J124"/>
    <mergeCell ref="K124:L124"/>
    <mergeCell ref="M124:N124"/>
    <mergeCell ref="D125:J125"/>
    <mergeCell ref="K125:L125"/>
    <mergeCell ref="M125:N125"/>
    <mergeCell ref="D130:J130"/>
    <mergeCell ref="K130:L130"/>
    <mergeCell ref="M130:N130"/>
    <mergeCell ref="D131:Q131"/>
    <mergeCell ref="D132:J132"/>
    <mergeCell ref="K132:L132"/>
    <mergeCell ref="M132:N132"/>
    <mergeCell ref="D128:J128"/>
    <mergeCell ref="K128:L128"/>
    <mergeCell ref="M128:N128"/>
    <mergeCell ref="D129:J129"/>
    <mergeCell ref="K129:L129"/>
    <mergeCell ref="M129:N129"/>
    <mergeCell ref="D135:J135"/>
    <mergeCell ref="K135:L135"/>
    <mergeCell ref="M135:N135"/>
    <mergeCell ref="D136:J136"/>
    <mergeCell ref="K136:L136"/>
    <mergeCell ref="M136:N136"/>
    <mergeCell ref="D133:J133"/>
    <mergeCell ref="K133:L133"/>
    <mergeCell ref="M133:N133"/>
    <mergeCell ref="D134:J134"/>
    <mergeCell ref="K134:L134"/>
    <mergeCell ref="M134:N134"/>
    <mergeCell ref="C143:N143"/>
    <mergeCell ref="D139:J139"/>
    <mergeCell ref="K139:L139"/>
    <mergeCell ref="M139:N139"/>
    <mergeCell ref="C140:N140"/>
    <mergeCell ref="C141:D141"/>
    <mergeCell ref="I141:J141"/>
    <mergeCell ref="D137:J137"/>
    <mergeCell ref="K137:L137"/>
    <mergeCell ref="M137:N137"/>
    <mergeCell ref="D138:J138"/>
    <mergeCell ref="K138:L138"/>
    <mergeCell ref="M138:N138"/>
  </mergeCells>
  <pageMargins left="0.11811023622047245" right="0.19685039370078741" top="7.874015748031496E-2" bottom="3.937007874015748E-2" header="0.47244094488188981" footer="0.39370078740157483"/>
  <pageSetup paperSize="9" scale="53" orientation="portrait" horizontalDpi="1200" verticalDpi="0" r:id="rId1"/>
  <headerFooter alignWithMargins="0"/>
  <rowBreaks count="1" manualBreakCount="1">
    <brk id="6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7461</vt:lpstr>
      <vt:lpstr>'7461'!Область_печати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2019-08-12T10:56:48Z</dcterms:created>
  <dcterms:modified xsi:type="dcterms:W3CDTF">2019-08-12T10:59:04Z</dcterms:modified>
</cp:coreProperties>
</file>