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15" windowWidth="18795" windowHeight="5325"/>
  </bookViews>
  <sheets>
    <sheet name="16.10.19" sheetId="28" r:id="rId1"/>
  </sheets>
  <definedNames>
    <definedName name="_xlnm.Print_Area" localSheetId="0">'16.10.19'!$A$1:$F$307</definedName>
  </definedNames>
  <calcPr calcId="125725"/>
</workbook>
</file>

<file path=xl/calcChain.xml><?xml version="1.0" encoding="utf-8"?>
<calcChain xmlns="http://schemas.openxmlformats.org/spreadsheetml/2006/main">
  <c r="C261" i="28"/>
  <c r="C107"/>
  <c r="C51"/>
  <c r="C53"/>
  <c r="C63"/>
  <c r="C59"/>
  <c r="C57"/>
  <c r="C146"/>
  <c r="C151"/>
  <c r="C103"/>
  <c r="C259" l="1"/>
  <c r="C205" l="1"/>
  <c r="C204" s="1"/>
  <c r="C208"/>
  <c r="C292"/>
  <c r="C288"/>
  <c r="C286"/>
  <c r="C276" s="1"/>
  <c r="C274"/>
  <c r="C270" s="1"/>
  <c r="C268"/>
  <c r="C258"/>
  <c r="C252"/>
  <c r="C247"/>
  <c r="C244"/>
  <c r="C237"/>
  <c r="C234"/>
  <c r="C225"/>
  <c r="C222"/>
  <c r="C215"/>
  <c r="C212"/>
  <c r="C207"/>
  <c r="C199"/>
  <c r="C196"/>
  <c r="C190"/>
  <c r="C187"/>
  <c r="C184"/>
  <c r="C179"/>
  <c r="C164"/>
  <c r="C153"/>
  <c r="C150"/>
  <c r="C102"/>
  <c r="C99"/>
  <c r="C50"/>
  <c r="C47"/>
  <c r="C44"/>
  <c r="C34"/>
  <c r="C19" s="1"/>
  <c r="C12"/>
  <c r="C176" l="1"/>
  <c r="C296" s="1"/>
  <c r="C264"/>
  <c r="C145"/>
  <c r="C257"/>
  <c r="C177" s="1"/>
  <c r="C10" l="1"/>
</calcChain>
</file>

<file path=xl/sharedStrings.xml><?xml version="1.0" encoding="utf-8"?>
<sst xmlns="http://schemas.openxmlformats.org/spreadsheetml/2006/main" count="174" uniqueCount="169">
  <si>
    <t>33.12.2 - Ремонтування та технічне обслуговування машин і устаткування спеціальної призначеності (Код за CPV 2008  ДК 021-2015 ЄЗС - 50531200-8 - Послуги з технічного обслуговування газових приладів) (технічне обслуговування автономної котельні та систем газопостачання)</t>
  </si>
  <si>
    <t>33.14.1 Ремонтування та технічне обслуговування іншого електричного устатковання (Код за CPV 2008  ДК 021-2015 ЄЗС - 79711000-1 Послуги з моніторингу сигналів тривоги, що надходять з пристроїв охоронної сигналізації)</t>
  </si>
  <si>
    <t>Перезарядка вогнегасників</t>
  </si>
  <si>
    <t xml:space="preserve">Обслуговування автомобілів </t>
  </si>
  <si>
    <t>Послуги зв'язку</t>
  </si>
  <si>
    <t>Технічне обслуговування та ремонт компютерної техніки</t>
  </si>
  <si>
    <t xml:space="preserve">Обслуговування програм </t>
  </si>
  <si>
    <t>Послуги з маркування кореспонденції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</si>
  <si>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</si>
  <si>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</si>
  <si>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</si>
  <si>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</si>
  <si>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проведеня процедури закупівлі</t>
  </si>
  <si>
    <t>Примітка</t>
  </si>
  <si>
    <t>Предмети, матеріали, обладання та інвертар</t>
  </si>
  <si>
    <t>Канцелярські товари:</t>
  </si>
  <si>
    <t>Папки:</t>
  </si>
  <si>
    <t>Електричні лампи:</t>
  </si>
  <si>
    <t>Паливно-мастильні матеріали:</t>
  </si>
  <si>
    <t>Придбання конвертів для відправки службової кореспонденції:</t>
  </si>
  <si>
    <t>Передплата періодичних видань:</t>
  </si>
  <si>
    <t>Всього по КЕКВ 2210</t>
  </si>
  <si>
    <t>Оплата послуг (крім комунальних)</t>
  </si>
  <si>
    <t>Інші видатки</t>
  </si>
  <si>
    <t>Всього по КЕКВ 2240</t>
  </si>
  <si>
    <t>Оплата комунальних послуг та енергоносіїв</t>
  </si>
  <si>
    <t>Всього по КЕКВ 2272</t>
  </si>
  <si>
    <t>Всього по КЕКВ 2273</t>
  </si>
  <si>
    <t>коштористні призначення</t>
  </si>
  <si>
    <t>Оплата електроенергії</t>
  </si>
  <si>
    <t xml:space="preserve">Код за ДК 016-2010 17.12.1 - Папір газетний, папір ручного виготовляння та інший некрейдований папір, або картон для графічних цілей ((Код за  CPV 2008  ДК 021-2015 ЄЗС - 30197641-1 - Папір для термографічного друку) (факс-папір) </t>
  </si>
  <si>
    <t xml:space="preserve">26.51.3 - Терези точні; інструменти для креслення, розраховування, вимірювання лінійних розмірів і подібної призначеності ((Код за  CPV 2008  ДК 021-2015 ЄЗС -  39292500-0 -  Лінійки) (лінійка)        </t>
  </si>
  <si>
    <t>61.90.1 - Послуги телекомунікаційні, інші (Код за  CPV 2008  ДК 021-2015 ЄЗС - 64200000-8 Телекомунікаційні послуги) (послуги з проведення селекторного зв'язку)</t>
  </si>
  <si>
    <t xml:space="preserve">62.02.3 - Послуги щодо технічної допомоги у сфері інформаційних технологій (Код за CPV 2008  ДК 021-2015 ЄЗС - 72261000-2 Послуги з обслуговування програмного забезпечення )  (абонентське обслуговування програми "Medoc")  </t>
  </si>
  <si>
    <t>33.12.1 - Ремонтування та технічне обслуговування машин загальної призначенності (Код за CPV 2008  ДК 021-2015 ЄЗС - 50300000-8 - Ремонт, технічне обслуговування персональних комп’ютерів, офісного, телекомунікаційного та аудіовізуального обладнання, а також супутні послуги) (техніче обслуговування маркувальної машини)</t>
  </si>
  <si>
    <t>53.10.1 - Послуги поштові у межах зобов'язання щодо надання універсальних послуг (Код за CPV 2008  ДК 021-2015 ЄЗС - 64100000-7 Поштові та кур’єрські послуги) (послуги з маркування письмової кореспонденції)</t>
  </si>
  <si>
    <t>53.10.1 - Послуги поштові у межах зобов'язання щодо надання універсальних послуг (Код за CPV 2008  ДК 021-2015 ЄЗС - 64112000-4 Поштові послуги з доставки письмової кореспонденції) (послуги з пересилання письмової кореспонденції групами)</t>
  </si>
  <si>
    <t>Код за ДК 2016-2010 - 35.21.1 - Розподіляння газоподібного палива трубопроводами (Код за CPV 2008  ДК 021-2015 ЄЗС - 65210000-8 - Розподіл газу) (розподіл природного газу)</t>
  </si>
  <si>
    <t>Код за ДК 016-2010 17.12.1 - Папір газетний, папір ручного виготовляння та інший некрейдований папір, або картон для графічних цілей ((Код за  CPV 2008  ДК 021-2015 ЄЗС - 22990000-6 - Газетний папір, папір ручного виготовлення та інший некрейдований папір або картон для графічних цілей (папір-картон, папір напівкартон кольоровий)</t>
  </si>
  <si>
    <t>25.99.2 - Вироби з недорогоцінних металів, інші ((Код за  CPV 2008  ДК 021-2015 ЄЗС 30190000-7 Офісне устаткування та приладдя різне) (скріпки канцелярські, біндери 18 мм., 32 мм.. степлер, діроколи)</t>
  </si>
  <si>
    <t>20.41.4 - Препарати пахучі, воски та інші засиби для чищення (Код за  CPV 2008  ДК 021-2015 ЄЗС - 39811100-1 Освіжувачі повітря) (освіжувачі повітря)</t>
  </si>
  <si>
    <t>20.30.2 - Фарби та лаки, інші, та пов'язана з ними продукція; барвники художні та друкарські чорнила (Код за CPV 2008 ДК 021-2015 ЄЗС - 44800000-8 Фарби, лаки, друкарська фарба та мастики) (грунт ГФ-021 сірий, грунтовка)</t>
  </si>
  <si>
    <t>25.59.5 - Продукти хімічні різноманітні (Код за CPV 2008 ДК 021-2015 ЄЗС - 24900000-3 Чисті хімічні речовини та різноманітна хімічна продукція) (рідкі цвяхи)</t>
  </si>
  <si>
    <t>23.52.1 - Вапно негашене, гашене та гідравлічне (Код за CPV 2008 ДК 021-2015 ЄЗС - 44921200-4 Вапно) (ізвесткова паста)</t>
  </si>
  <si>
    <t>23.91.1 - Вироби абразивні (Код за CPV 2008 ДК 021-2015 ЄЗС - 14811300-2 Точильні круги) (коло відрізне)</t>
  </si>
  <si>
    <t>27.32.1 - Проводи та кабелі електронні й електричні, інші (Код за CPV 2008 ДК 021-2015 ЄЗС - 31300000-9 Ізольовані дроти та кабелі) (кабель ПВC, провід ВВп-3/ШВВП, провід ПВС)</t>
  </si>
  <si>
    <t>27.33.1 Пристрої електромонтажні (Код за CPV 2008 ДК 021-2015 ЄЗС - 31224100-3 Вилки та розетки) (вилки електричні, розетки, колодка 3-я,4-я)</t>
  </si>
  <si>
    <t>25.73.6 - Інструменти, інші (Код за CPV 2008 ДК 021-2015 ЄЗС -  44531700-8 Залізні чи сталеві вироби з наріззю) (саморізи)</t>
  </si>
  <si>
    <t>25.72.1 - Замки та завіси (Код за CPV 2008 ДК 021-2015 ЄЗС - 44520000-1 Замки, ключі та петлі) (замок Кале, замок навісний, сердцевини до замків)</t>
  </si>
  <si>
    <t>27.33.1 - Пристрої електромонтажні (Код за CPV 2008 ДК 021-2015 ЄЗС - 31532400-8 Патрони) (потрони електричні)</t>
  </si>
  <si>
    <t>20.59.5 - Продукти хімічні різноманітні (Код за  CPV 2008  ДК 021-2015 ЄЗС - 24900000-3 Чисті хімічні речовини та різноманітна хімічна продукція) (силікон)</t>
  </si>
  <si>
    <t>20.30.1 - Фарби та лаки на основі полімерів (Код за  CPV 2008  ДК 021-2015 ЄЗС - 44800000-8 Фарби, лаки, друкарська фарба та мастики) (сніжка фасадна)</t>
  </si>
  <si>
    <t>13.92.2 - Вироби текстильні готові, інші (Код за  CPV 2008  ДК 021-2015 ЄЗС - 44424300-1 Світловідбивні стрічки) (стрічка сигнальна)</t>
  </si>
  <si>
    <t>Витратні матеріали для копіювальної техніки</t>
  </si>
  <si>
    <t>Придбання бланків</t>
  </si>
  <si>
    <t>Оренда хостинга та домену</t>
  </si>
  <si>
    <t>63.11.1 - Послуги, 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(Код за  CPV 2008  ДК 021-2015 ЄЗС - 72400000-4 Інтернет-послуги) (оренда хостингу, домену)</t>
  </si>
  <si>
    <t>Послуги інтернет зв'язку</t>
  </si>
  <si>
    <t>Затверджено</t>
  </si>
  <si>
    <t>Наказ Міністерства економічного розвитку і торгівлі України</t>
  </si>
  <si>
    <t>Оплата теплопостачання</t>
  </si>
  <si>
    <t>Всього по КЕКВ 2271</t>
  </si>
  <si>
    <t>Запасні частини та оливи до автомобіля:</t>
  </si>
  <si>
    <t>Технічне обслуговування автомобіля</t>
  </si>
  <si>
    <t>Охорона приміщення</t>
  </si>
  <si>
    <t>Оренда приміщення</t>
  </si>
  <si>
    <t>Пожежна сигналізація</t>
  </si>
  <si>
    <t>Уповноважена особа</t>
  </si>
  <si>
    <r>
      <t xml:space="preserve">32.99.1 -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(Код за  CPV 2008  ДК 021-2015 ЄЗС - 30192000-1 Офісне приладдя) </t>
    </r>
    <r>
      <rPr>
        <b/>
        <sz val="14"/>
        <rFont val="Times New Roman"/>
        <family val="1"/>
        <charset val="204"/>
      </rPr>
      <t>(ручки,коректор-ручка,олівці, маркер, маркери,коректор)</t>
    </r>
  </si>
  <si>
    <r>
      <t xml:space="preserve">58.14.1  - Журнали та періодичні видання друковані (Код за  CPV 2008  ДК 021-2015 ЄЗС - 22200000-2 Газети, періодичні спеціалізовані та інші періодичні видання і журнали) </t>
    </r>
    <r>
      <rPr>
        <b/>
        <sz val="14"/>
        <rFont val="Times New Roman"/>
        <family val="1"/>
        <charset val="204"/>
      </rPr>
      <t xml:space="preserve">(газети, журнали та інші періодичні видання)    </t>
    </r>
  </si>
  <si>
    <r>
      <t xml:space="preserve">29.32.3- Частини та приладдя до моторних транспортних засобів  (Код за  CPV 2008  ДК 021-2015 ЄЗС - 34330000-9 Запасні частини до вантажних транспортних засобів, фургонів та легкових автомобілів </t>
    </r>
    <r>
      <rPr>
        <b/>
        <sz val="14"/>
        <color indexed="8"/>
        <rFont val="Times New Roman"/>
        <family val="1"/>
        <charset val="204"/>
      </rPr>
      <t>(запасні частини до колісних транспортних засобів)</t>
    </r>
  </si>
  <si>
    <t>Технічне обслуговування та ремонт розмножувальної техніки (сектор друку)</t>
  </si>
  <si>
    <r>
      <t xml:space="preserve">74.90.1 Послуги щодо надання професійної та технічної допомоги та консультаційні, н.в.і.у.  (Код за  CPV 2008  ДК 021-2015 ЄЗС - 65100000-4  Послуги з розподілу води та супутні послуги </t>
    </r>
    <r>
      <rPr>
        <b/>
        <sz val="14"/>
        <rFont val="Times New Roman"/>
        <family val="1"/>
        <charset val="204"/>
      </rPr>
      <t>(повірка, опломбування лічильників)</t>
    </r>
  </si>
  <si>
    <r>
      <t>62.02.3 - Послуги щодо технічної допомоги у сфері інформаційних технологій (Код за CPV 2008  ДК 021-2015 ЄЗС - 72200000-7 Послуги з програмування та консультаційні послуги з питань програмного забезпечення</t>
    </r>
    <r>
      <rPr>
        <b/>
        <sz val="14"/>
        <rFont val="Times New Roman"/>
        <family val="1"/>
        <charset val="204"/>
      </rPr>
      <t xml:space="preserve"> (послуги по встановленню антивірусної програми , бухгалтерських програм, легалізація компютерних програм)  </t>
    </r>
    <r>
      <rPr>
        <sz val="14"/>
        <rFont val="Times New Roman"/>
        <family val="1"/>
        <charset val="204"/>
      </rPr>
      <t xml:space="preserve">       </t>
    </r>
  </si>
  <si>
    <r>
      <t xml:space="preserve">35.30.12-00.00 Постачання пари та гарячої води трубопроводами  (Код за CPV 2008  ДК 021-2015 ЄЗС -09320000-8 Пара, гаряча вода та пов'язана продукція </t>
    </r>
    <r>
      <rPr>
        <b/>
        <sz val="14"/>
        <rFont val="Times New Roman"/>
        <family val="1"/>
        <charset val="204"/>
      </rPr>
      <t>(теплопостачання)</t>
    </r>
  </si>
  <si>
    <r>
      <t>22.29.2 - Вироби пластмасові інші, н.в.і.у. (Код за  CPV 2008  ДК 021-2015 ЄЗС - 44424200-0 Клейкі стрічки)</t>
    </r>
    <r>
      <rPr>
        <b/>
        <sz val="14"/>
        <rFont val="Times New Roman"/>
        <family val="1"/>
        <charset val="204"/>
      </rPr>
      <t xml:space="preserve"> (скотч вузький, скотч широкий) </t>
    </r>
  </si>
  <si>
    <r>
      <t>22.29.2 - Вироби пластмасові інші, н.в.і.у. (Код за  CPV 2008  ДК 021-2015 ЄЗС - 30192700-8 Канцелярські товари )</t>
    </r>
    <r>
      <rPr>
        <b/>
        <sz val="14"/>
        <rFont val="Times New Roman"/>
        <family val="1"/>
        <charset val="204"/>
      </rPr>
      <t xml:space="preserve"> (файли, папка на кнопці)</t>
    </r>
  </si>
  <si>
    <r>
      <t xml:space="preserve">22.19.7 - Вироби з вулканізовоної ґуми, н.в.і. у.;ґума тверда; вироби з твердої ґуми (Код за  CPV 2008  ДК 021-2015 ЄЗС - 30192100-2 Гумки) </t>
    </r>
    <r>
      <rPr>
        <b/>
        <sz val="14"/>
        <rFont val="Times New Roman"/>
        <family val="1"/>
        <charset val="204"/>
      </rPr>
      <t>(ластик учнівський)</t>
    </r>
  </si>
  <si>
    <r>
      <t>27.40.3 - Лампи та світильники, інші (Код за  CPV 2008  ДК 021-2015 ЄЗС - 31500000-1 Освітлювальне обладнання та електричні лампи)</t>
    </r>
    <r>
      <rPr>
        <b/>
        <sz val="14"/>
        <rFont val="Times New Roman"/>
        <family val="1"/>
        <charset val="204"/>
      </rPr>
      <t xml:space="preserve"> (лампи та лампочки)      </t>
    </r>
  </si>
  <si>
    <r>
      <t xml:space="preserve">43.21.1 Роботи електромонтажні  (Код за CPV 2008  ДК 021-2015 ЄЗС - 51700000-9 - Послуги зі встановлення протипожежного устаткування) </t>
    </r>
    <r>
      <rPr>
        <b/>
        <sz val="14"/>
        <rFont val="Times New Roman"/>
        <family val="1"/>
        <charset val="204"/>
      </rPr>
      <t>(установка системи пожежної сигналізації)</t>
    </r>
  </si>
  <si>
    <r>
      <t>25.99.2 Вироби з недорогоцінних металів, інші (Код за  CPV 2008  ДК 021-2015 ЄЗС -44200000-2 Конструкційні вироби)</t>
    </r>
    <r>
      <rPr>
        <b/>
        <sz val="14"/>
        <rFont val="Times New Roman"/>
        <family val="1"/>
        <charset val="204"/>
      </rPr>
      <t xml:space="preserve"> (вішалка металічна, кріплення для лійки, розприскувач для душа, шланг для змішувача)</t>
    </r>
  </si>
  <si>
    <t>Господарчі товари та миючі засоби:</t>
  </si>
  <si>
    <t>Опломбування, повірка лічильників</t>
  </si>
  <si>
    <r>
      <t xml:space="preserve">43.39.1 - Роботи будівельні опоряджувальні, облицювальні та оздоблювальні інші (Код за  CPV 2008  ДК 021-2015 ЄЗС - 50700000-2 Послуги з ремонту і технічного обслуговування будівельних конструкцій </t>
    </r>
    <r>
      <rPr>
        <b/>
        <sz val="14"/>
        <rFont val="Times New Roman"/>
        <family val="1"/>
        <charset val="204"/>
      </rPr>
      <t>(поточний ремонт приміщення)</t>
    </r>
  </si>
  <si>
    <r>
      <t xml:space="preserve">20.52.1 - Клеї (Код за  CPV 2008  ДК 021-2015 ЄЗС - 24910000-6 Клеї) </t>
    </r>
    <r>
      <rPr>
        <b/>
        <sz val="14"/>
        <rFont val="Times New Roman"/>
        <family val="1"/>
        <charset val="204"/>
      </rPr>
      <t>(клей)</t>
    </r>
  </si>
  <si>
    <r>
      <t xml:space="preserve">13.10.6 - Пряжа бавовняна та нитки бавовнині для шиття      (Код за  CPV 2008  ДК 021-2015 ЄЗС - 19435100-5 Швейні нитки) </t>
    </r>
    <r>
      <rPr>
        <b/>
        <sz val="14"/>
        <rFont val="Times New Roman"/>
        <family val="1"/>
        <charset val="204"/>
      </rPr>
      <t>(нитки)</t>
    </r>
  </si>
  <si>
    <r>
      <t xml:space="preserve">58.19.11 - Картки поштові, вітальні листівки та подібні вироби, друковані (Код за  CPV 2008  ДК 021-2015 ЄЗС - 30199230-1 Конверти) </t>
    </r>
    <r>
      <rPr>
        <b/>
        <sz val="14"/>
        <rFont val="Times New Roman"/>
        <family val="1"/>
        <charset val="204"/>
      </rPr>
      <t>(конверти, листівки)</t>
    </r>
  </si>
  <si>
    <r>
      <t xml:space="preserve">17.23.1 - Вироби канцелярські, паперові (Код за  CPV 2008  ДК 021-2015 ЄЗС - 22800000-8 Паперові чи картонні реєстраційні журнали, бухгалтерські книги, швидкозшивачі, бланки та інші паперові канцелярські вироби) </t>
    </r>
    <r>
      <rPr>
        <b/>
        <sz val="14"/>
        <rFont val="Times New Roman"/>
        <family val="1"/>
        <charset val="204"/>
      </rPr>
      <t xml:space="preserve"> (блок білий, зошити, стікери, календарі, книги канцелярські, щоденники, швидкозшивачі, папки на зав'язках, бокси архівні)</t>
    </r>
  </si>
  <si>
    <r>
      <t>25.99.2 - Вироби з недорогоцінних металів, інші ((Код за  CPV 2008  ДК 021-2015 ЄЗС 30197000-6 Дрібне канцелярське приладдя)</t>
    </r>
    <r>
      <rPr>
        <b/>
        <sz val="14"/>
        <rFont val="Times New Roman"/>
        <family val="1"/>
        <charset val="204"/>
      </rPr>
      <t xml:space="preserve"> (скріпки канцелярські,  степлер, діроколи)</t>
    </r>
  </si>
  <si>
    <r>
      <t xml:space="preserve">25.71.1 - Виробі ножові та столові прибори (Код за  CPV 2008  ДК 021-2015 ЄЗС - 30190000-7 Офісне устаткування та приладдя різне) </t>
    </r>
    <r>
      <rPr>
        <b/>
        <sz val="14"/>
        <rFont val="Times New Roman"/>
        <family val="1"/>
        <charset val="204"/>
      </rPr>
      <t xml:space="preserve">( ножиці) </t>
    </r>
  </si>
  <si>
    <r>
      <t xml:space="preserve">22.29.2 - Вироби пластмасові інші, н.в.і.у   (Код за  CPV 2008  ДК 021-2015 ЄЗС -19520000-7 Пластмасові вироби) </t>
    </r>
    <r>
      <rPr>
        <b/>
        <sz val="14"/>
        <rFont val="Times New Roman"/>
        <family val="1"/>
        <charset val="204"/>
      </rPr>
      <t>(лотки для паперів, лінійки)</t>
    </r>
  </si>
  <si>
    <r>
      <t xml:space="preserve">Код за   ДК 021-2015 ЄЗС - 301970000-7 Офісне устаткування та приладдя різне </t>
    </r>
    <r>
      <rPr>
        <b/>
        <sz val="14"/>
        <rFont val="Times New Roman"/>
        <family val="1"/>
        <charset val="204"/>
      </rPr>
      <t>(скоби №10,скоби для зшивання № 26)</t>
    </r>
  </si>
  <si>
    <t>22.03.2016 № 490</t>
  </si>
  <si>
    <r>
      <t xml:space="preserve">Код за   ДК 021-2015 ЄЗС -30190000-7 - Офісне устаткування та приладдя різне </t>
    </r>
    <r>
      <rPr>
        <b/>
        <sz val="14"/>
        <rFont val="Times New Roman"/>
        <family val="1"/>
        <charset val="204"/>
      </rPr>
      <t xml:space="preserve"> (канцтовари) </t>
    </r>
  </si>
  <si>
    <r>
      <t xml:space="preserve">Код за  CPV 2008  ДК 021-2015 ЄЗС - 39830000-9 Продукція для чищення  </t>
    </r>
    <r>
      <rPr>
        <b/>
        <sz val="14"/>
        <rFont val="Times New Roman"/>
        <family val="1"/>
        <charset val="204"/>
      </rPr>
      <t xml:space="preserve">(засіб для миття вікон, миючий засіб для підлоги, поліроль  для меблів,миючий засіб , туалетний засіб </t>
    </r>
    <r>
      <rPr>
        <sz val="14"/>
        <rFont val="Times New Roman"/>
        <family val="1"/>
        <charset val="204"/>
      </rPr>
      <t>)</t>
    </r>
  </si>
  <si>
    <r>
      <t xml:space="preserve">Код за  CPV 2008  ДК 021-2015 ЄЗС - 39810000-3 Ароматизатори та воски </t>
    </r>
    <r>
      <rPr>
        <b/>
        <sz val="14"/>
        <rFont val="Times New Roman"/>
        <family val="1"/>
        <charset val="204"/>
      </rPr>
      <t>(освіжувач повітря)</t>
    </r>
  </si>
  <si>
    <r>
      <t>Код за  CPV 2008  ДК 021-2015 ЄЗС - 19640000-4 Поліетиленові мішки та пакети для сміття)</t>
    </r>
    <r>
      <rPr>
        <b/>
        <sz val="14"/>
        <rFont val="Times New Roman"/>
        <family val="1"/>
        <charset val="204"/>
      </rPr>
      <t xml:space="preserve"> (пакети для сміття)    </t>
    </r>
    <r>
      <rPr>
        <sz val="14"/>
        <rFont val="Times New Roman"/>
        <family val="1"/>
        <charset val="204"/>
      </rPr>
      <t xml:space="preserve">     </t>
    </r>
  </si>
  <si>
    <r>
      <t xml:space="preserve"> 33196000-0 Аптечки першої медичної допомоги) (</t>
    </r>
    <r>
      <rPr>
        <b/>
        <sz val="14"/>
        <rFont val="Times New Roman"/>
        <family val="1"/>
        <charset val="204"/>
      </rPr>
      <t>аптечка першої медичної допомоги</t>
    </r>
    <r>
      <rPr>
        <sz val="14"/>
        <rFont val="Times New Roman"/>
        <family val="1"/>
        <charset val="204"/>
      </rPr>
      <t xml:space="preserve">)           </t>
    </r>
  </si>
  <si>
    <r>
      <t>Код за  CPV 2008  ДК 021-2015 ЄЗС - 18420000-9 Аксесуари для одягу</t>
    </r>
    <r>
      <rPr>
        <b/>
        <sz val="14"/>
        <rFont val="Times New Roman"/>
        <family val="1"/>
        <charset val="204"/>
      </rPr>
      <t xml:space="preserve"> (перчатки гумові)</t>
    </r>
  </si>
  <si>
    <r>
      <t xml:space="preserve">Код за  CPV 2008  ДК 021-2015 ЄЗС - 39520000-3 Готові текстильні вироби </t>
    </r>
    <r>
      <rPr>
        <b/>
        <sz val="14"/>
        <rFont val="Times New Roman"/>
        <family val="1"/>
        <charset val="204"/>
      </rPr>
      <t>(ганчірка для підлоги, для прибирання, серветки для о/техніки)</t>
    </r>
  </si>
  <si>
    <r>
      <t xml:space="preserve">Код за CPV 2008 ДК 021-2015 ЄЗС - 09130000-9 Бензин) </t>
    </r>
    <r>
      <rPr>
        <b/>
        <sz val="14"/>
        <rFont val="Times New Roman"/>
        <family val="1"/>
        <charset val="204"/>
      </rPr>
      <t>(бензин)</t>
    </r>
  </si>
  <si>
    <r>
      <t>Код за  CPV 2008  ДК 021-2015 ЄЗС - 22410000-7 Марки</t>
    </r>
    <r>
      <rPr>
        <b/>
        <sz val="14"/>
        <color indexed="8"/>
        <rFont val="Times New Roman"/>
        <family val="1"/>
        <charset val="204"/>
      </rPr>
      <t xml:space="preserve"> (марки)</t>
    </r>
  </si>
  <si>
    <r>
      <t xml:space="preserve">Код за  CPV 2008  ДК 021-2015 ЄЗС - 22200000-2 Газети, періодичні спеціалізовані та інші періодичні видання і журнали) </t>
    </r>
    <r>
      <rPr>
        <b/>
        <sz val="14"/>
        <rFont val="Times New Roman"/>
        <family val="1"/>
        <charset val="204"/>
      </rPr>
      <t xml:space="preserve">(газети, журнали та інші періодичні видання)    </t>
    </r>
  </si>
  <si>
    <r>
      <t xml:space="preserve">Код за  CPV 2008  ДК 021-2015 ЄЗС - 09210000-4 Мастильні засоби </t>
    </r>
    <r>
      <rPr>
        <b/>
        <sz val="14"/>
        <rFont val="Times New Roman"/>
        <family val="1"/>
        <charset val="204"/>
      </rPr>
      <t>(олива моторна)</t>
    </r>
  </si>
  <si>
    <r>
      <t>Код за  CPV 2008  ДК 021-2015 ЄЗС - 42910000-8 Апарати для дистилювання, фільтрування чи ректифікації</t>
    </r>
    <r>
      <rPr>
        <b/>
        <sz val="14"/>
        <rFont val="Times New Roman"/>
        <family val="1"/>
        <charset val="204"/>
      </rPr>
      <t xml:space="preserve"> (фільтр автомобільний)</t>
    </r>
  </si>
  <si>
    <t>Придбання необоротних активів</t>
  </si>
  <si>
    <r>
      <t xml:space="preserve">Код за  CPV 2008  ДК 021-2015 ЄЗС - 66510000-8 Страхові послуги) </t>
    </r>
    <r>
      <rPr>
        <b/>
        <sz val="14"/>
        <rFont val="Times New Roman"/>
        <family val="1"/>
        <charset val="204"/>
      </rPr>
      <t>(обовязкове страхування власників транспортних засобів, майна та водіїв)</t>
    </r>
  </si>
  <si>
    <r>
      <t xml:space="preserve">Код за  CPV 2008  ДК 021-2015 ЄЗС - 85140000-2 Послуги у сфері охорони здоров’я різні) </t>
    </r>
    <r>
      <rPr>
        <b/>
        <sz val="14"/>
        <rFont val="Times New Roman"/>
        <family val="1"/>
        <charset val="204"/>
      </rPr>
      <t xml:space="preserve">(медичний огляд і контроль за станом здоров′я водіїв)  </t>
    </r>
    <r>
      <rPr>
        <sz val="14"/>
        <rFont val="Times New Roman"/>
        <family val="1"/>
        <charset val="204"/>
      </rPr>
      <t xml:space="preserve">        </t>
    </r>
  </si>
  <si>
    <r>
      <t xml:space="preserve">Код за  CPV 2008  ДК 021-2015 ЄЗС -50310000-1 Технічне обслуговування і ремонт офісної техніки </t>
    </r>
    <r>
      <rPr>
        <b/>
        <sz val="14"/>
        <rFont val="Times New Roman"/>
        <family val="1"/>
        <charset val="204"/>
      </rPr>
      <t>(заміна жорстких дисків, профілактика системи блоків)</t>
    </r>
  </si>
  <si>
    <r>
      <t xml:space="preserve">Код за  CPV 2008  ДК 021-2015 ЄЗС -70220000-9 Послуги з надання в оренду чи лізингу нежитлової нерухомості </t>
    </r>
    <r>
      <rPr>
        <b/>
        <sz val="14"/>
        <rFont val="Times New Roman"/>
        <family val="1"/>
        <charset val="204"/>
      </rPr>
      <t>(оренда приміщення)</t>
    </r>
  </si>
  <si>
    <r>
      <t xml:space="preserve">Код за  CPV 2008  ДК 021-2015 ЄЗС - 72410000- 7 Послуги провайдерів </t>
    </r>
    <r>
      <rPr>
        <b/>
        <sz val="14"/>
        <rFont val="Times New Roman"/>
        <family val="1"/>
        <charset val="204"/>
      </rPr>
      <t>(послуги Інтернет)</t>
    </r>
  </si>
  <si>
    <r>
      <t>Код за CPV 2008  ДК 021-2015 ЄЗС - 79710000-4 Охоронні послуги</t>
    </r>
    <r>
      <rPr>
        <b/>
        <sz val="14"/>
        <rFont val="Times New Roman"/>
        <family val="1"/>
        <charset val="204"/>
      </rPr>
      <t xml:space="preserve"> (охорона приміщення)</t>
    </r>
  </si>
  <si>
    <r>
      <t xml:space="preserve">Код за CPV 2008  ДК 021-2015 ЄЗС - 50110000-9 - Послуги з ремонту і технічного обслуговування мототранспортних засобів і сукупного обладнання </t>
    </r>
    <r>
      <rPr>
        <b/>
        <sz val="14"/>
        <rFont val="Times New Roman"/>
        <family val="1"/>
        <charset val="204"/>
      </rPr>
      <t>(технічне обслуговування та ремонт автомобілів)</t>
    </r>
  </si>
  <si>
    <t>Код за CPV 2008  ДК 021-2015 ЄЗС -51700000-9 Послуги зі встановлення протипожежного устаткування</t>
  </si>
  <si>
    <r>
      <t xml:space="preserve">Код за CPV 2008  ДК 021-2015 ЄЗС - 09310000-5 Електрична енергія) </t>
    </r>
    <r>
      <rPr>
        <b/>
        <sz val="14"/>
        <rFont val="Times New Roman"/>
        <family val="1"/>
        <charset val="204"/>
      </rPr>
      <t>(оплата електроенергії</t>
    </r>
    <r>
      <rPr>
        <sz val="14"/>
        <rFont val="Times New Roman"/>
        <family val="1"/>
        <charset val="204"/>
      </rPr>
      <t>)</t>
    </r>
  </si>
  <si>
    <r>
      <t xml:space="preserve">Код за CPV 2008  ДК 021-2015 ЄЗС -09320000-8 Пара, гаряча вода та пов'язана продукція </t>
    </r>
    <r>
      <rPr>
        <b/>
        <sz val="14"/>
        <rFont val="Times New Roman"/>
        <family val="1"/>
        <charset val="204"/>
      </rPr>
      <t>(теплопостачання)</t>
    </r>
  </si>
  <si>
    <r>
      <t>Код за  CPV 2008  ДК 021-2015 ЄЗС - 44520000-1 Замки, ключі та петлі (</t>
    </r>
    <r>
      <rPr>
        <b/>
        <sz val="14"/>
        <rFont val="Times New Roman"/>
        <family val="1"/>
        <charset val="204"/>
      </rPr>
      <t>замок)</t>
    </r>
  </si>
  <si>
    <r>
      <t>Код за  CPV 2008  ДК 021-2015 ЄЗС - 39254000-7 пристрої для вимірювання часу</t>
    </r>
    <r>
      <rPr>
        <b/>
        <sz val="14"/>
        <rFont val="Times New Roman"/>
        <family val="1"/>
        <charset val="204"/>
      </rPr>
      <t xml:space="preserve"> (годинник настінний)</t>
    </r>
  </si>
  <si>
    <r>
      <t xml:space="preserve">Код за  CPV 2008  ДК 021-2015 ЄЗС - 39220000-0 Кухонне приладдя, товари для господарства і приладдя для закладів громадського харчування </t>
    </r>
    <r>
      <rPr>
        <b/>
        <sz val="14"/>
        <rFont val="Times New Roman"/>
        <family val="1"/>
        <charset val="204"/>
      </rPr>
      <t xml:space="preserve">(швабра, мусорка)  </t>
    </r>
    <r>
      <rPr>
        <sz val="14"/>
        <rFont val="Times New Roman"/>
        <family val="1"/>
        <charset val="204"/>
      </rPr>
      <t xml:space="preserve">       </t>
    </r>
  </si>
  <si>
    <r>
      <t xml:space="preserve">Код за  CPV 2008  ДК 021-2015 ЄЗС -35110000-8 Протипожежне, рятувальне та захисне обладнання </t>
    </r>
    <r>
      <rPr>
        <b/>
        <sz val="14"/>
        <rFont val="Times New Roman"/>
        <family val="1"/>
        <charset val="204"/>
      </rPr>
      <t>(вогнегасники)</t>
    </r>
  </si>
  <si>
    <t>Код за CPV 2008  ДК 021-2015 ЄЗС -48760000-3 Пакети програмного забезпечення для захисту від вірусів</t>
  </si>
  <si>
    <r>
      <t>Код за CPV 2008  ДК 021-2015 ЄЗС - 71630000-3 Послуги з технічного огляду та випробувань</t>
    </r>
    <r>
      <rPr>
        <b/>
        <sz val="14"/>
        <rFont val="Times New Roman"/>
        <family val="1"/>
        <charset val="204"/>
      </rPr>
      <t xml:space="preserve"> (експертиза обладнання)</t>
    </r>
  </si>
  <si>
    <r>
      <t xml:space="preserve">Код за  CPV 2008  ДК 021-2015 ЄЗС -34330000-9 Запасні частини до вантажних транспортних засобів, фургонів та легкових авомобілів </t>
    </r>
    <r>
      <rPr>
        <b/>
        <sz val="14"/>
        <color indexed="8"/>
        <rFont val="Times New Roman"/>
        <family val="1"/>
        <charset val="204"/>
      </rPr>
      <t>(запчастини)</t>
    </r>
  </si>
  <si>
    <r>
      <t xml:space="preserve"> Код за  CPV 2008  ДК 021-2015 ЄЗС - 44830000-7 Мастики, шпаклівки, замазки та розчинники </t>
    </r>
    <r>
      <rPr>
        <b/>
        <sz val="14"/>
        <rFont val="Times New Roman"/>
        <family val="1"/>
        <charset val="204"/>
      </rPr>
      <t>(уайспірід)</t>
    </r>
  </si>
  <si>
    <r>
      <t xml:space="preserve">Код за  CPV 2008  ДК 021-2015 ЄЗС 44110000-4 Конструкційні матеріали </t>
    </r>
    <r>
      <rPr>
        <b/>
        <sz val="14"/>
        <rFont val="Times New Roman"/>
        <family val="1"/>
        <charset val="204"/>
      </rPr>
      <t>( ізолєнта, дюбеля, відбійник)</t>
    </r>
  </si>
  <si>
    <r>
      <t xml:space="preserve">Код за  CPV 2008  ДК 021-2015 ЄЗС -44510000-8 Знаряддя </t>
    </r>
    <r>
      <rPr>
        <b/>
        <sz val="14"/>
        <rFont val="Times New Roman"/>
        <family val="1"/>
        <charset val="204"/>
      </rPr>
      <t>(викрутки, свердла, кріплення)</t>
    </r>
  </si>
  <si>
    <r>
      <t>Код за  CPV 2008  ДК 021-2015 ЄЗС - 33760000-5 Туалетний папір, носові хустинки, рушники для рук і серветки (</t>
    </r>
    <r>
      <rPr>
        <b/>
        <sz val="14"/>
        <rFont val="Times New Roman"/>
        <family val="1"/>
        <charset val="204"/>
      </rPr>
      <t>туалетний папір, рушники)</t>
    </r>
  </si>
  <si>
    <r>
      <t xml:space="preserve">Код за  CPV 2008  ДК 021-2015 ЄЗС - 31680000-6 Електричне приладдя та супутні товари до електричного обладнання </t>
    </r>
    <r>
      <rPr>
        <b/>
        <sz val="14"/>
        <rFont val="Times New Roman"/>
        <family val="1"/>
        <charset val="204"/>
      </rPr>
      <t>(електронасос)</t>
    </r>
  </si>
  <si>
    <r>
      <t xml:space="preserve">Код за  CPV 2008  ДК 021-2015 ЄЗС - 44210000-5 Конструкції та їх частини </t>
    </r>
    <r>
      <rPr>
        <b/>
        <sz val="14"/>
        <rFont val="Times New Roman"/>
        <family val="1"/>
        <charset val="204"/>
      </rPr>
      <t>(уголок пластиковий)</t>
    </r>
  </si>
  <si>
    <r>
      <t xml:space="preserve">Код за  CPV 2008  ДК 021-2015 ЄЗС - 31530000-0 Частини до світильників та освітлювального обладнання </t>
    </r>
    <r>
      <rPr>
        <b/>
        <sz val="14"/>
        <rFont val="Times New Roman"/>
        <family val="1"/>
        <charset val="204"/>
      </rPr>
      <t>(лампи ЛД, стартери)</t>
    </r>
  </si>
  <si>
    <r>
      <t xml:space="preserve">Код за  CPV 2008  ДК 021-2015 ЄЗС - 24910000-6 Клеї) </t>
    </r>
    <r>
      <rPr>
        <b/>
        <sz val="14"/>
        <rFont val="Times New Roman"/>
        <family val="1"/>
        <charset val="204"/>
      </rPr>
      <t>(клей ПВА )</t>
    </r>
  </si>
  <si>
    <r>
      <t>Код за  CPV 2008  ДК 021-2015 ЄЗС - 44810000-1 Фарби)</t>
    </r>
    <r>
      <rPr>
        <b/>
        <sz val="14"/>
        <rFont val="Times New Roman"/>
        <family val="1"/>
        <charset val="204"/>
      </rPr>
      <t xml:space="preserve"> (фарби)</t>
    </r>
  </si>
  <si>
    <r>
      <t xml:space="preserve">Код за  CPV 2008  ДК 021-2015 ЄЗС - 19500000-1 Гумові та пласмасові матеріали) </t>
    </r>
    <r>
      <rPr>
        <b/>
        <sz val="14"/>
        <rFont val="Times New Roman"/>
        <family val="1"/>
        <charset val="204"/>
      </rPr>
      <t>(скатертина гумова)</t>
    </r>
  </si>
  <si>
    <r>
      <t xml:space="preserve">Код за  CPV 2008  ДК 021-2015 ЄЗС -39290000-1 Фурнітура різна) </t>
    </r>
    <r>
      <rPr>
        <b/>
        <sz val="14"/>
        <rFont val="Times New Roman"/>
        <family val="1"/>
        <charset val="204"/>
      </rPr>
      <t>(ялинка , ялинкові прикраси)</t>
    </r>
  </si>
  <si>
    <r>
      <t>(Код за CPV 2008 ДК 021-2015 ЄЗС - 39130000-2 Офісні меблі) (</t>
    </r>
    <r>
      <rPr>
        <b/>
        <sz val="14"/>
        <rFont val="Times New Roman"/>
        <family val="1"/>
        <charset val="204"/>
      </rPr>
      <t>меблі</t>
    </r>
    <r>
      <rPr>
        <sz val="14"/>
        <rFont val="Times New Roman"/>
        <family val="1"/>
        <charset val="204"/>
      </rPr>
      <t>)</t>
    </r>
  </si>
  <si>
    <r>
      <rPr>
        <sz val="14"/>
        <rFont val="Times New Roman"/>
        <family val="1"/>
        <charset val="204"/>
      </rPr>
      <t>Код за  CPV 2008  ДК 021-2015 ЄЗС - 30230000-0 Комп'ютерне обладнання</t>
    </r>
    <r>
      <rPr>
        <b/>
        <sz val="14"/>
        <rFont val="Times New Roman"/>
        <family val="1"/>
        <charset val="204"/>
      </rPr>
      <t xml:space="preserve"> (кабель, флешки, материнська плата, картриджі, принтер)</t>
    </r>
  </si>
  <si>
    <r>
      <t xml:space="preserve">Код за  CPV 2008  ДК 021-2015 ЄЗС - 31400000-0, Елементи живлення </t>
    </r>
    <r>
      <rPr>
        <b/>
        <sz val="14"/>
        <rFont val="Times New Roman"/>
        <family val="1"/>
        <charset val="204"/>
      </rPr>
      <t>(батарейки)</t>
    </r>
  </si>
  <si>
    <t xml:space="preserve">30230000-0 Комп"ютерне обладнання </t>
  </si>
  <si>
    <r>
      <t>Код за  CPV 2008  ДК 021-2015 ЄЗС -39510000-0 Вироби домашнього текстилю (жалюзі</t>
    </r>
    <r>
      <rPr>
        <b/>
        <sz val="14"/>
        <rFont val="Times New Roman"/>
        <family val="1"/>
        <charset val="204"/>
      </rPr>
      <t>)</t>
    </r>
  </si>
  <si>
    <r>
      <t>Код за CPV 2008  ДК 021-2015 ЄЗ- 90520000-8 Послуги у сфері поводження з радіактивними токсичними, медичними та небезпечними відходами</t>
    </r>
    <r>
      <rPr>
        <b/>
        <sz val="14"/>
        <rFont val="Times New Roman"/>
        <family val="1"/>
        <charset val="204"/>
      </rPr>
      <t xml:space="preserve"> (утилізація обладнання)</t>
    </r>
  </si>
  <si>
    <r>
      <t xml:space="preserve">Код за  CPV 2008  ДК 021-2015 ЄЗС - 33710000-0 Парфуми, засоби гігієни та презервативи </t>
    </r>
    <r>
      <rPr>
        <b/>
        <sz val="14"/>
        <rFont val="Times New Roman"/>
        <family val="1"/>
        <charset val="204"/>
      </rPr>
      <t>(рідке мило, мило господарське)</t>
    </r>
  </si>
  <si>
    <t xml:space="preserve">до річного плану закупівель на 2019 рік </t>
  </si>
  <si>
    <r>
      <t xml:space="preserve">50410000-2 Послуги з ремонту і технічного обслуговування вимірювальних випробувальних і контрольних приладів </t>
    </r>
    <r>
      <rPr>
        <b/>
        <sz val="14"/>
        <rFont val="Times New Roman"/>
        <family val="1"/>
        <charset val="204"/>
      </rPr>
      <t>(повірка лічильників)</t>
    </r>
  </si>
  <si>
    <t>Управління охорони здоров"я виконавчого комітету Лубенської міської ради, код за ЄДРПОУ 26163886</t>
  </si>
  <si>
    <t>КФК 0710160 Органи місцевого самоврядування</t>
  </si>
  <si>
    <t>Т.В.Максименко</t>
  </si>
  <si>
    <t>Затверджений  наказом №21 від 12.03.2019р</t>
  </si>
  <si>
    <t>Електронно цифровий підпис</t>
  </si>
  <si>
    <t>Разом по КПКВК 0710160</t>
  </si>
  <si>
    <t>Опата інших комунальних послуг</t>
  </si>
  <si>
    <t>Всього по КЕКВ 2275</t>
  </si>
  <si>
    <r>
      <t xml:space="preserve">Код за CPV 2008  ДК 021-2015 ЄЗС -65110000-7 Розподіл води) ( </t>
    </r>
    <r>
      <rPr>
        <b/>
        <sz val="14"/>
        <color indexed="8"/>
        <rFont val="Times New Roman"/>
        <family val="1"/>
        <charset val="204"/>
      </rPr>
      <t>водопостачання та водовідведення</t>
    </r>
    <r>
      <rPr>
        <sz val="14"/>
        <color indexed="8"/>
        <rFont val="Times New Roman"/>
        <family val="1"/>
        <charset val="204"/>
      </rPr>
      <t>)</t>
    </r>
  </si>
  <si>
    <r>
      <t>Код за CPV 2008  ДК 021-2015 ЄЗС -90510000-5-Утилізація/видалення сміття та поводження зі сміттям</t>
    </r>
    <r>
      <rPr>
        <b/>
        <sz val="14"/>
        <color indexed="8"/>
        <rFont val="Times New Roman"/>
        <family val="1"/>
        <charset val="204"/>
      </rPr>
      <t>(вивіз сміття)</t>
    </r>
  </si>
  <si>
    <r>
      <t>Код за CPV2008 ДК 021-2015 ЄЗС-72310000-1 Послуги з обробки даних (</t>
    </r>
    <r>
      <rPr>
        <b/>
        <sz val="14"/>
        <rFont val="Times New Roman"/>
        <family val="1"/>
        <charset val="204"/>
      </rPr>
      <t>електронно цифровий підпис)</t>
    </r>
  </si>
  <si>
    <t>Код за CPV 2008  ДК 021-2015 ЄЗС -71320000-7- Послуги з інженерного проектування (Виготовлення проекту "Реконструкція приймального відділення та фізикотерапевтичного кабінету, під відділення невідкладної допомоги КП "Лубенська лікарня інтенсивного лікування "Лубенської міської ради по вул. П"ятикопа, 26 м. Лубни</t>
  </si>
  <si>
    <r>
      <t>Код за   ДК 021-2015 ЄЗС -22820000-4 Друкована та супутня продукція (</t>
    </r>
    <r>
      <rPr>
        <b/>
        <sz val="14"/>
        <rFont val="Times New Roman"/>
        <family val="1"/>
        <charset val="204"/>
      </rPr>
      <t>Бланки</t>
    </r>
    <r>
      <rPr>
        <sz val="14"/>
        <rFont val="Times New Roman"/>
        <family val="1"/>
        <charset val="204"/>
      </rPr>
      <t>)</t>
    </r>
  </si>
  <si>
    <r>
      <t xml:space="preserve">Код за  CPV 2008  ДК 021-2015 ЄЗС - 72261000-2 Послуги з обслуговування програмного забезпечення ) </t>
    </r>
    <r>
      <rPr>
        <b/>
        <sz val="14"/>
        <rFont val="Times New Roman"/>
        <family val="1"/>
        <charset val="204"/>
      </rPr>
      <t xml:space="preserve">(інформаційне супроводження системи "Medoc,  Місцеві бюджети", електронно цифровий підпис)  </t>
    </r>
  </si>
  <si>
    <t>Код за CPV 2008  ДК 021-2015 ЄЗС - 72600000-6 Послуги з комп"ютерної підтримки та консультаційні послуги з питань роботи комп"ютера</t>
  </si>
  <si>
    <r>
      <t xml:space="preserve">Код за  CPV 2008  ДК 021-2015 ЄЗС - 72250000-2 Послуги, пов"язані із системами та підтримкою </t>
    </r>
    <r>
      <rPr>
        <b/>
        <sz val="14"/>
        <rFont val="Times New Roman"/>
        <family val="1"/>
        <charset val="204"/>
      </rPr>
      <t>(Місцеві бюджети, Медок)</t>
    </r>
  </si>
  <si>
    <r>
      <t xml:space="preserve">Код за  CPV 2008  ДК 021-2015 ЄЗС -32413100 -2 РАДІО-, ТЕЛЕВІЗІЙНА, КОМУНІКАЦІЙНА, ТЕЛЕКОМУНІКАЦІЙНА ТА СУПУТНЯ АПАРАТУРА Й ОБЛАДНАННЯ </t>
    </r>
    <r>
      <rPr>
        <b/>
        <sz val="14"/>
        <rFont val="Times New Roman"/>
        <family val="1"/>
        <charset val="204"/>
      </rPr>
      <t>(маршрутизатор)</t>
    </r>
  </si>
  <si>
    <t>Підвищення кваліфікації</t>
  </si>
  <si>
    <r>
      <t xml:space="preserve">Код за CPV 2008  ДК 021-2015 ЄЗС -80570000-0- </t>
    </r>
    <r>
      <rPr>
        <sz val="14"/>
        <color indexed="8"/>
        <rFont val="Times New Roman"/>
        <family val="1"/>
        <charset val="204"/>
      </rPr>
      <t>Послуги з професійної підготовки у сфері підвищення кваліфікації</t>
    </r>
  </si>
  <si>
    <r>
      <t xml:space="preserve">(Код за CPV 2008 ДК 021-2015 ЄЗС - 44110000-4 – Кострукційні матеріали </t>
    </r>
    <r>
      <rPr>
        <b/>
        <sz val="14"/>
        <rFont val="Times New Roman"/>
        <family val="1"/>
        <charset val="204"/>
      </rPr>
      <t xml:space="preserve">(лінолеум) </t>
    </r>
  </si>
  <si>
    <t xml:space="preserve">Придбання матеріалів для поточного ременту приміщення, меблів </t>
  </si>
  <si>
    <r>
      <t>Код за  CPV 2008  ДК 021-2015 ЄЗС - 39220000-0 Кухонне приладдя, товари для дому та господарства і приладдя для закладів громадського харчування</t>
    </r>
    <r>
      <rPr>
        <b/>
        <sz val="14"/>
        <rFont val="Times New Roman"/>
        <family val="1"/>
        <charset val="204"/>
      </rPr>
      <t xml:space="preserve"> (набір посуду, підставки під посуд)</t>
    </r>
  </si>
  <si>
    <r>
      <t>Код за  CPV 2008  ДК 021-2015 ЄЗС - 39710000-2 Електричні побутові прилади</t>
    </r>
    <r>
      <rPr>
        <b/>
        <sz val="14"/>
        <rFont val="Times New Roman"/>
        <family val="1"/>
        <charset val="204"/>
      </rPr>
      <t xml:space="preserve"> (електричний чайник )</t>
    </r>
  </si>
  <si>
    <r>
      <t xml:space="preserve">(Код за CPV 2008 ДК 021-2015 ЄЗС - 31520000-7 Світильники та освітлювальна арматура) </t>
    </r>
    <r>
      <rPr>
        <b/>
        <sz val="14"/>
        <rFont val="Times New Roman"/>
        <family val="1"/>
        <charset val="204"/>
      </rPr>
      <t>(електрогірлянди, настільні лампи)</t>
    </r>
  </si>
  <si>
    <r>
      <t xml:space="preserve">(Код за CPV 2008 ДК 021-2015 ЄЗС - 39110000-6  Сидіння, стільці та супутні вироби і частини до них (крісла подвійні для зали очікувань, крісла офісні потрійні для зали очікувань, крісла офісні, крісла для відвідувачів)  </t>
    </r>
    <r>
      <rPr>
        <b/>
        <sz val="14"/>
        <rFont val="Times New Roman"/>
        <family val="1"/>
        <charset val="204"/>
      </rPr>
      <t>(крісла офісні, стільці</t>
    </r>
    <r>
      <rPr>
        <sz val="14"/>
        <rFont val="Times New Roman"/>
        <family val="1"/>
        <charset val="204"/>
      </rPr>
      <t>)</t>
    </r>
  </si>
  <si>
    <t>Додаток станом на 16.10. 2019 р.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</si>
</sst>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_р_.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indexed="5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vertical="top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5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left" vertical="center" wrapText="1" shrinkToFit="1"/>
    </xf>
    <xf numFmtId="0" fontId="8" fillId="0" borderId="7" xfId="0" applyNumberFormat="1" applyFont="1" applyFill="1" applyBorder="1" applyAlignment="1" applyProtection="1">
      <alignment horizontal="left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vertical="center" wrapText="1" shrinkToFit="1"/>
    </xf>
    <xf numFmtId="0" fontId="8" fillId="0" borderId="7" xfId="0" applyNumberFormat="1" applyFont="1" applyFill="1" applyBorder="1" applyAlignment="1" applyProtection="1">
      <alignment vertical="center" wrapText="1" shrinkToFit="1"/>
    </xf>
    <xf numFmtId="0" fontId="11" fillId="0" borderId="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 applyProtection="1">
      <alignment horizontal="center" vertical="center" wrapText="1" shrinkToFit="1"/>
    </xf>
    <xf numFmtId="0" fontId="0" fillId="0" borderId="5" xfId="0" applyBorder="1"/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 shrinkToFit="1"/>
    </xf>
    <xf numFmtId="0" fontId="9" fillId="0" borderId="7" xfId="0" applyNumberFormat="1" applyFont="1" applyFill="1" applyBorder="1" applyAlignment="1" applyProtection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 shrinkToFit="1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view="pageBreakPreview" zoomScale="75" zoomScaleNormal="100" zoomScaleSheetLayoutView="75" workbookViewId="0">
      <selection activeCell="C262" sqref="C262"/>
    </sheetView>
  </sheetViews>
  <sheetFormatPr defaultRowHeight="15.75"/>
  <cols>
    <col min="1" max="1" width="61.28515625" style="1" customWidth="1"/>
    <col min="2" max="2" width="12" style="1" customWidth="1"/>
    <col min="3" max="3" width="28.85546875" style="1" customWidth="1"/>
    <col min="4" max="5" width="15.28515625" style="1" customWidth="1"/>
    <col min="6" max="6" width="15.42578125" style="2" customWidth="1"/>
  </cols>
  <sheetData>
    <row r="1" spans="1:6">
      <c r="D1" s="1" t="s">
        <v>58</v>
      </c>
    </row>
    <row r="2" spans="1:6">
      <c r="C2" s="4"/>
      <c r="D2" s="1" t="s">
        <v>59</v>
      </c>
    </row>
    <row r="3" spans="1:6">
      <c r="D3" s="1" t="s">
        <v>92</v>
      </c>
    </row>
    <row r="4" spans="1:6" ht="19.5">
      <c r="A4" s="164" t="s">
        <v>168</v>
      </c>
      <c r="B4" s="164"/>
      <c r="C4" s="164"/>
      <c r="D4" s="164"/>
      <c r="E4" s="164"/>
      <c r="F4" s="164"/>
    </row>
    <row r="5" spans="1:6" ht="19.5">
      <c r="A5" s="164" t="s">
        <v>141</v>
      </c>
      <c r="B5" s="164"/>
      <c r="C5" s="164"/>
      <c r="D5" s="164"/>
      <c r="E5" s="164"/>
      <c r="F5" s="164"/>
    </row>
    <row r="6" spans="1:6" ht="19.5">
      <c r="A6" s="164" t="s">
        <v>143</v>
      </c>
      <c r="B6" s="164"/>
      <c r="C6" s="164"/>
      <c r="D6" s="164"/>
      <c r="E6" s="164"/>
      <c r="F6" s="164"/>
    </row>
    <row r="7" spans="1:6" ht="123" customHeight="1">
      <c r="A7" s="7" t="s">
        <v>8</v>
      </c>
      <c r="B7" s="8" t="s">
        <v>9</v>
      </c>
      <c r="C7" s="9" t="s">
        <v>10</v>
      </c>
      <c r="D7" s="8" t="s">
        <v>11</v>
      </c>
      <c r="E7" s="8" t="s">
        <v>12</v>
      </c>
      <c r="F7" s="8" t="s">
        <v>13</v>
      </c>
    </row>
    <row r="8" spans="1:6" ht="17.2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165" t="s">
        <v>144</v>
      </c>
      <c r="B9" s="165"/>
      <c r="C9" s="165"/>
      <c r="D9" s="165"/>
      <c r="E9" s="165"/>
      <c r="F9" s="165"/>
    </row>
    <row r="10" spans="1:6" s="3" customFormat="1" ht="17.25" customHeight="1">
      <c r="A10" s="160" t="s">
        <v>14</v>
      </c>
      <c r="B10" s="160">
        <v>2210</v>
      </c>
      <c r="C10" s="10">
        <f>C176</f>
        <v>42526.17</v>
      </c>
      <c r="D10" s="160"/>
      <c r="E10" s="160"/>
      <c r="F10" s="160"/>
    </row>
    <row r="11" spans="1:6" s="3" customFormat="1" ht="71.25" customHeight="1">
      <c r="A11" s="161"/>
      <c r="B11" s="161"/>
      <c r="C11" s="11"/>
      <c r="D11" s="161"/>
      <c r="E11" s="161"/>
      <c r="F11" s="161"/>
    </row>
    <row r="12" spans="1:6" s="3" customFormat="1" ht="19.5">
      <c r="A12" s="158" t="s">
        <v>15</v>
      </c>
      <c r="B12" s="159"/>
      <c r="C12" s="12">
        <f>C13+C15+C17</f>
        <v>7559.75</v>
      </c>
      <c r="D12" s="54"/>
      <c r="E12" s="54"/>
      <c r="F12" s="54"/>
    </row>
    <row r="13" spans="1:6" s="3" customFormat="1" ht="15.75" customHeight="1">
      <c r="A13" s="124" t="s">
        <v>93</v>
      </c>
      <c r="B13" s="68">
        <v>2210</v>
      </c>
      <c r="C13" s="13">
        <v>7559.75</v>
      </c>
      <c r="D13" s="106"/>
      <c r="E13" s="68"/>
      <c r="F13" s="162"/>
    </row>
    <row r="14" spans="1:6" s="3" customFormat="1" ht="89.25" customHeight="1">
      <c r="A14" s="125"/>
      <c r="B14" s="69"/>
      <c r="C14" s="46"/>
      <c r="D14" s="107"/>
      <c r="E14" s="69"/>
      <c r="F14" s="163"/>
    </row>
    <row r="15" spans="1:6" s="3" customFormat="1" ht="17.25" hidden="1" customHeight="1">
      <c r="A15" s="124" t="s">
        <v>38</v>
      </c>
      <c r="B15" s="68">
        <v>2210</v>
      </c>
      <c r="C15" s="14"/>
      <c r="D15" s="106"/>
      <c r="E15" s="68"/>
      <c r="F15" s="160"/>
    </row>
    <row r="16" spans="1:6" s="3" customFormat="1" ht="56.25" hidden="1" customHeight="1">
      <c r="A16" s="125"/>
      <c r="B16" s="69"/>
      <c r="C16" s="55"/>
      <c r="D16" s="107"/>
      <c r="E16" s="69"/>
      <c r="F16" s="161"/>
    </row>
    <row r="17" spans="1:6" s="3" customFormat="1" ht="18.75" hidden="1" customHeight="1">
      <c r="A17" s="124" t="s">
        <v>30</v>
      </c>
      <c r="B17" s="68">
        <v>2210</v>
      </c>
      <c r="C17" s="14"/>
      <c r="D17" s="106"/>
      <c r="E17" s="68"/>
      <c r="F17" s="160"/>
    </row>
    <row r="18" spans="1:6" s="3" customFormat="1" ht="35.25" hidden="1" customHeight="1">
      <c r="A18" s="125"/>
      <c r="B18" s="69"/>
      <c r="C18" s="55"/>
      <c r="D18" s="107"/>
      <c r="E18" s="69"/>
      <c r="F18" s="161"/>
    </row>
    <row r="19" spans="1:6" s="3" customFormat="1" ht="19.5" hidden="1">
      <c r="A19" s="158" t="s">
        <v>15</v>
      </c>
      <c r="B19" s="159"/>
      <c r="C19" s="15">
        <f>SUM(C20+C22+C24+C26+C28+C30+C32+C34+C36+C38+C40+C42)</f>
        <v>0</v>
      </c>
      <c r="D19" s="54"/>
      <c r="E19" s="54"/>
      <c r="F19" s="54"/>
    </row>
    <row r="20" spans="1:6" s="3" customFormat="1" ht="18.75" hidden="1">
      <c r="A20" s="124" t="s">
        <v>31</v>
      </c>
      <c r="B20" s="85">
        <v>2210</v>
      </c>
      <c r="C20" s="16"/>
      <c r="D20" s="106"/>
      <c r="E20" s="68"/>
      <c r="F20" s="106"/>
    </row>
    <row r="21" spans="1:6" s="3" customFormat="1" ht="32.25" hidden="1" customHeight="1">
      <c r="A21" s="125"/>
      <c r="B21" s="86"/>
      <c r="C21" s="55"/>
      <c r="D21" s="107"/>
      <c r="E21" s="69"/>
      <c r="F21" s="107"/>
    </row>
    <row r="22" spans="1:6" s="3" customFormat="1" ht="15" hidden="1" customHeight="1">
      <c r="A22" s="124" t="s">
        <v>91</v>
      </c>
      <c r="B22" s="85">
        <v>2210</v>
      </c>
      <c r="C22" s="17"/>
      <c r="D22" s="106"/>
      <c r="E22" s="68"/>
      <c r="F22" s="106"/>
    </row>
    <row r="23" spans="1:6" s="3" customFormat="1" ht="55.5" hidden="1" customHeight="1">
      <c r="A23" s="125"/>
      <c r="B23" s="86"/>
      <c r="C23" s="55"/>
      <c r="D23" s="107"/>
      <c r="E23" s="69"/>
      <c r="F23" s="107"/>
    </row>
    <row r="24" spans="1:6" s="3" customFormat="1" ht="17.25" hidden="1" customHeight="1">
      <c r="A24" s="124" t="s">
        <v>39</v>
      </c>
      <c r="B24" s="85">
        <v>2210</v>
      </c>
      <c r="C24" s="14"/>
      <c r="D24" s="106"/>
      <c r="E24" s="68"/>
      <c r="F24" s="106"/>
    </row>
    <row r="25" spans="1:6" s="3" customFormat="1" ht="31.5" hidden="1" customHeight="1">
      <c r="A25" s="125"/>
      <c r="B25" s="86"/>
      <c r="C25" s="55"/>
      <c r="D25" s="107"/>
      <c r="E25" s="69"/>
      <c r="F25" s="107"/>
    </row>
    <row r="26" spans="1:6" s="3" customFormat="1" ht="15.75" hidden="1" customHeight="1">
      <c r="A26" s="124" t="s">
        <v>75</v>
      </c>
      <c r="B26" s="68">
        <v>2210</v>
      </c>
      <c r="C26" s="17"/>
      <c r="D26" s="106"/>
      <c r="E26" s="68"/>
      <c r="F26" s="106"/>
    </row>
    <row r="27" spans="1:6" s="3" customFormat="1" ht="63" hidden="1" customHeight="1">
      <c r="A27" s="125"/>
      <c r="B27" s="69"/>
      <c r="C27" s="55"/>
      <c r="D27" s="107"/>
      <c r="E27" s="69"/>
      <c r="F27" s="107"/>
    </row>
    <row r="28" spans="1:6" s="3" customFormat="1" ht="18.75" hidden="1" customHeight="1">
      <c r="A28" s="124" t="s">
        <v>76</v>
      </c>
      <c r="B28" s="68">
        <v>2210</v>
      </c>
      <c r="C28" s="14"/>
      <c r="D28" s="106"/>
      <c r="E28" s="68"/>
      <c r="F28" s="106"/>
    </row>
    <row r="29" spans="1:6" s="3" customFormat="1" ht="60" hidden="1" customHeight="1">
      <c r="A29" s="125"/>
      <c r="B29" s="69"/>
      <c r="C29" s="55"/>
      <c r="D29" s="107"/>
      <c r="E29" s="69"/>
      <c r="F29" s="107"/>
    </row>
    <row r="30" spans="1:6" s="3" customFormat="1" ht="18.75" hidden="1">
      <c r="A30" s="124" t="s">
        <v>68</v>
      </c>
      <c r="B30" s="68">
        <v>2210</v>
      </c>
      <c r="C30" s="17"/>
      <c r="D30" s="106"/>
      <c r="E30" s="68"/>
      <c r="F30" s="106"/>
    </row>
    <row r="31" spans="1:6" s="3" customFormat="1" ht="118.5" hidden="1" customHeight="1">
      <c r="A31" s="125"/>
      <c r="B31" s="69"/>
      <c r="C31" s="55"/>
      <c r="D31" s="107"/>
      <c r="E31" s="69"/>
      <c r="F31" s="107"/>
    </row>
    <row r="32" spans="1:6" s="3" customFormat="1" ht="16.5" hidden="1" customHeight="1">
      <c r="A32" s="124" t="s">
        <v>77</v>
      </c>
      <c r="B32" s="68">
        <v>2210</v>
      </c>
      <c r="C32" s="17"/>
      <c r="D32" s="106"/>
      <c r="E32" s="68"/>
      <c r="F32" s="106"/>
    </row>
    <row r="33" spans="1:6" s="3" customFormat="1" ht="66.75" hidden="1" customHeight="1">
      <c r="A33" s="125"/>
      <c r="B33" s="69"/>
      <c r="C33" s="55"/>
      <c r="D33" s="107"/>
      <c r="E33" s="69"/>
      <c r="F33" s="107"/>
    </row>
    <row r="34" spans="1:6" s="3" customFormat="1" ht="16.5" hidden="1" customHeight="1">
      <c r="A34" s="124" t="s">
        <v>84</v>
      </c>
      <c r="B34" s="68">
        <v>2210</v>
      </c>
      <c r="C34" s="17">
        <f>150-100-50</f>
        <v>0</v>
      </c>
      <c r="D34" s="106"/>
      <c r="E34" s="68"/>
      <c r="F34" s="106"/>
    </row>
    <row r="35" spans="1:6" s="3" customFormat="1" ht="43.5" hidden="1" customHeight="1">
      <c r="A35" s="125"/>
      <c r="B35" s="69"/>
      <c r="C35" s="55"/>
      <c r="D35" s="107"/>
      <c r="E35" s="69"/>
      <c r="F35" s="107"/>
    </row>
    <row r="36" spans="1:6" s="3" customFormat="1" ht="15.75" hidden="1" customHeight="1">
      <c r="A36" s="124" t="s">
        <v>87</v>
      </c>
      <c r="B36" s="68">
        <v>2210</v>
      </c>
      <c r="C36" s="17"/>
      <c r="D36" s="106"/>
      <c r="E36" s="68"/>
      <c r="F36" s="106"/>
    </row>
    <row r="37" spans="1:6" s="3" customFormat="1" ht="159" hidden="1" customHeight="1">
      <c r="A37" s="125"/>
      <c r="B37" s="69"/>
      <c r="C37" s="55"/>
      <c r="D37" s="107"/>
      <c r="E37" s="69"/>
      <c r="F37" s="107"/>
    </row>
    <row r="38" spans="1:6" s="3" customFormat="1" ht="18.75" hidden="1">
      <c r="A38" s="124" t="s">
        <v>88</v>
      </c>
      <c r="B38" s="68"/>
      <c r="C38" s="14"/>
      <c r="D38" s="106"/>
      <c r="E38" s="68"/>
      <c r="F38" s="106"/>
    </row>
    <row r="39" spans="1:6" s="3" customFormat="1" ht="74.25" hidden="1" customHeight="1">
      <c r="A39" s="125"/>
      <c r="B39" s="69"/>
      <c r="C39" s="55"/>
      <c r="D39" s="107"/>
      <c r="E39" s="69"/>
      <c r="F39" s="107"/>
    </row>
    <row r="40" spans="1:6" s="3" customFormat="1" ht="18.75" hidden="1">
      <c r="A40" s="124" t="s">
        <v>89</v>
      </c>
      <c r="B40" s="65">
        <v>2210</v>
      </c>
      <c r="C40" s="14"/>
      <c r="D40" s="106"/>
      <c r="E40" s="68"/>
      <c r="F40" s="106"/>
    </row>
    <row r="41" spans="1:6" s="3" customFormat="1" ht="62.25" hidden="1" customHeight="1">
      <c r="A41" s="125"/>
      <c r="B41" s="67"/>
      <c r="C41" s="55"/>
      <c r="D41" s="107"/>
      <c r="E41" s="69"/>
      <c r="F41" s="107"/>
    </row>
    <row r="42" spans="1:6" s="3" customFormat="1" ht="18.75" hidden="1">
      <c r="A42" s="124" t="s">
        <v>90</v>
      </c>
      <c r="B42" s="65">
        <v>2210</v>
      </c>
      <c r="C42" s="14"/>
      <c r="D42" s="106"/>
      <c r="E42" s="68"/>
      <c r="F42" s="106"/>
    </row>
    <row r="43" spans="1:6" s="3" customFormat="1" ht="52.5" hidden="1" customHeight="1">
      <c r="A43" s="125"/>
      <c r="B43" s="67"/>
      <c r="C43" s="55"/>
      <c r="D43" s="107"/>
      <c r="E43" s="69"/>
      <c r="F43" s="107"/>
    </row>
    <row r="44" spans="1:6" s="3" customFormat="1" ht="19.5" hidden="1">
      <c r="A44" s="148" t="s">
        <v>16</v>
      </c>
      <c r="B44" s="149"/>
      <c r="C44" s="10">
        <f>C45</f>
        <v>77.5</v>
      </c>
      <c r="D44" s="55"/>
      <c r="E44" s="55"/>
      <c r="F44" s="55"/>
    </row>
    <row r="45" spans="1:6" s="3" customFormat="1" ht="44.25" customHeight="1">
      <c r="A45" s="124" t="s">
        <v>155</v>
      </c>
      <c r="B45" s="68">
        <v>2210</v>
      </c>
      <c r="C45" s="48">
        <v>77.5</v>
      </c>
      <c r="D45" s="68"/>
      <c r="E45" s="68"/>
      <c r="F45" s="68"/>
    </row>
    <row r="46" spans="1:6" s="3" customFormat="1" ht="41.25" customHeight="1">
      <c r="A46" s="125"/>
      <c r="B46" s="69"/>
      <c r="C46" s="53"/>
      <c r="D46" s="69"/>
      <c r="E46" s="69"/>
      <c r="F46" s="69"/>
    </row>
    <row r="47" spans="1:6" s="3" customFormat="1" ht="39.75" customHeight="1">
      <c r="A47" s="148" t="s">
        <v>17</v>
      </c>
      <c r="B47" s="132"/>
      <c r="C47" s="10">
        <f>C48</f>
        <v>0</v>
      </c>
      <c r="D47" s="55"/>
      <c r="E47" s="55"/>
      <c r="F47" s="55"/>
    </row>
    <row r="48" spans="1:6" s="3" customFormat="1" ht="27.75" customHeight="1">
      <c r="A48" s="124" t="s">
        <v>78</v>
      </c>
      <c r="B48" s="68">
        <v>2210</v>
      </c>
      <c r="C48" s="17">
        <v>0</v>
      </c>
      <c r="D48" s="68"/>
      <c r="E48" s="68"/>
      <c r="F48" s="68"/>
    </row>
    <row r="49" spans="1:6" s="3" customFormat="1" ht="69" customHeight="1">
      <c r="A49" s="125"/>
      <c r="B49" s="69"/>
      <c r="C49" s="55"/>
      <c r="D49" s="69"/>
      <c r="E49" s="69"/>
      <c r="F49" s="69"/>
    </row>
    <row r="50" spans="1:6" s="3" customFormat="1" ht="18.75">
      <c r="A50" s="148" t="s">
        <v>81</v>
      </c>
      <c r="B50" s="132"/>
      <c r="C50" s="10">
        <f>SUM(C51+C53+C55+C57+C59+C61+C63+C65+C67+C69+C71+C73+C75+C77+C79+C81+C83+C85+C87+C89+C91+C93+C95+C97)</f>
        <v>350.5</v>
      </c>
      <c r="D50" s="55"/>
      <c r="E50" s="55"/>
      <c r="F50" s="55"/>
    </row>
    <row r="51" spans="1:6" s="3" customFormat="1" ht="18.75">
      <c r="A51" s="124" t="s">
        <v>140</v>
      </c>
      <c r="B51" s="68">
        <v>2210</v>
      </c>
      <c r="C51" s="17">
        <f>165-65-41.75-8.25</f>
        <v>50</v>
      </c>
      <c r="D51" s="68"/>
      <c r="E51" s="68"/>
      <c r="F51" s="68"/>
    </row>
    <row r="52" spans="1:6" s="3" customFormat="1" ht="64.5" customHeight="1">
      <c r="A52" s="125"/>
      <c r="B52" s="69"/>
      <c r="C52" s="55"/>
      <c r="D52" s="69"/>
      <c r="E52" s="69"/>
      <c r="F52" s="69"/>
    </row>
    <row r="53" spans="1:6" s="3" customFormat="1" ht="21" customHeight="1">
      <c r="A53" s="124" t="s">
        <v>94</v>
      </c>
      <c r="B53" s="68">
        <v>2210</v>
      </c>
      <c r="C53" s="14">
        <f>205-105-40</f>
        <v>60</v>
      </c>
      <c r="D53" s="68"/>
      <c r="E53" s="68"/>
      <c r="F53" s="68"/>
    </row>
    <row r="54" spans="1:6" s="3" customFormat="1" ht="99.75" customHeight="1">
      <c r="A54" s="125"/>
      <c r="B54" s="69"/>
      <c r="C54" s="55"/>
      <c r="D54" s="69"/>
      <c r="E54" s="69"/>
      <c r="F54" s="69"/>
    </row>
    <row r="55" spans="1:6" s="3" customFormat="1" ht="18.75" customHeight="1">
      <c r="A55" s="137" t="s">
        <v>95</v>
      </c>
      <c r="B55" s="68">
        <v>2210</v>
      </c>
      <c r="C55" s="18">
        <v>0</v>
      </c>
      <c r="D55" s="68"/>
      <c r="E55" s="68"/>
      <c r="F55" s="68"/>
    </row>
    <row r="56" spans="1:6" s="3" customFormat="1" ht="56.25" customHeight="1">
      <c r="A56" s="138"/>
      <c r="B56" s="69"/>
      <c r="C56" s="19"/>
      <c r="D56" s="69"/>
      <c r="E56" s="69"/>
      <c r="F56" s="69"/>
    </row>
    <row r="57" spans="1:6" s="3" customFormat="1" ht="18.75">
      <c r="A57" s="124" t="s">
        <v>118</v>
      </c>
      <c r="B57" s="68">
        <v>2210</v>
      </c>
      <c r="C57" s="17">
        <f>420-97.25-200-52.75</f>
        <v>70</v>
      </c>
      <c r="D57" s="68"/>
      <c r="E57" s="68"/>
      <c r="F57" s="68"/>
    </row>
    <row r="58" spans="1:6" s="3" customFormat="1" ht="82.5" customHeight="1">
      <c r="A58" s="125"/>
      <c r="B58" s="69"/>
      <c r="C58" s="55"/>
      <c r="D58" s="69"/>
      <c r="E58" s="69"/>
      <c r="F58" s="69"/>
    </row>
    <row r="59" spans="1:6" s="3" customFormat="1" ht="18.75">
      <c r="A59" s="124" t="s">
        <v>96</v>
      </c>
      <c r="B59" s="68">
        <v>2210</v>
      </c>
      <c r="C59" s="17">
        <f>125-75</f>
        <v>50</v>
      </c>
      <c r="D59" s="68"/>
      <c r="E59" s="68"/>
      <c r="F59" s="68"/>
    </row>
    <row r="60" spans="1:6" s="3" customFormat="1" ht="39" customHeight="1">
      <c r="A60" s="125"/>
      <c r="B60" s="69"/>
      <c r="C60" s="55"/>
      <c r="D60" s="69"/>
      <c r="E60" s="69"/>
      <c r="F60" s="69"/>
    </row>
    <row r="61" spans="1:6" s="3" customFormat="1" ht="18.75">
      <c r="A61" s="124" t="s">
        <v>97</v>
      </c>
      <c r="B61" s="68">
        <v>2210</v>
      </c>
      <c r="C61" s="17">
        <v>0</v>
      </c>
      <c r="D61" s="68"/>
      <c r="E61" s="68"/>
      <c r="F61" s="68"/>
    </row>
    <row r="62" spans="1:6" s="3" customFormat="1" ht="56.25" customHeight="1">
      <c r="A62" s="125"/>
      <c r="B62" s="69"/>
      <c r="C62" s="55"/>
      <c r="D62" s="69"/>
      <c r="E62" s="69"/>
      <c r="F62" s="69"/>
    </row>
    <row r="63" spans="1:6" s="3" customFormat="1" ht="16.5" customHeight="1">
      <c r="A63" s="124" t="s">
        <v>98</v>
      </c>
      <c r="B63" s="68">
        <v>2210</v>
      </c>
      <c r="C63" s="14">
        <f>75-50</f>
        <v>25</v>
      </c>
      <c r="D63" s="68"/>
      <c r="E63" s="68"/>
      <c r="F63" s="68"/>
    </row>
    <row r="64" spans="1:6" s="3" customFormat="1" ht="67.5" customHeight="1">
      <c r="A64" s="125"/>
      <c r="B64" s="69"/>
      <c r="C64" s="14"/>
      <c r="D64" s="69"/>
      <c r="E64" s="69"/>
      <c r="F64" s="69"/>
    </row>
    <row r="65" spans="1:6" s="3" customFormat="1" ht="18.75">
      <c r="A65" s="124" t="s">
        <v>99</v>
      </c>
      <c r="B65" s="68">
        <v>2210</v>
      </c>
      <c r="C65" s="17">
        <v>22</v>
      </c>
      <c r="D65" s="68"/>
      <c r="E65" s="68"/>
      <c r="F65" s="68"/>
    </row>
    <row r="66" spans="1:6" s="3" customFormat="1" ht="58.5" customHeight="1">
      <c r="A66" s="125"/>
      <c r="B66" s="69"/>
      <c r="C66" s="55"/>
      <c r="D66" s="69"/>
      <c r="E66" s="69"/>
      <c r="F66" s="69"/>
    </row>
    <row r="67" spans="1:6" s="3" customFormat="1" ht="18.75">
      <c r="A67" s="124" t="s">
        <v>130</v>
      </c>
      <c r="B67" s="65">
        <v>2210</v>
      </c>
      <c r="C67" s="14">
        <v>8.5</v>
      </c>
      <c r="D67" s="68"/>
      <c r="E67" s="68"/>
      <c r="F67" s="68"/>
    </row>
    <row r="68" spans="1:6" s="3" customFormat="1" ht="55.5" customHeight="1">
      <c r="A68" s="125"/>
      <c r="B68" s="67"/>
      <c r="C68" s="55"/>
      <c r="D68" s="69"/>
      <c r="E68" s="69"/>
      <c r="F68" s="69"/>
    </row>
    <row r="69" spans="1:6" s="3" customFormat="1" ht="18.75">
      <c r="A69" s="124" t="s">
        <v>117</v>
      </c>
      <c r="B69" s="65">
        <v>2210</v>
      </c>
      <c r="C69" s="14">
        <v>0</v>
      </c>
      <c r="D69" s="68"/>
      <c r="E69" s="68"/>
      <c r="F69" s="68"/>
    </row>
    <row r="70" spans="1:6" s="3" customFormat="1" ht="42.75" customHeight="1">
      <c r="A70" s="125"/>
      <c r="B70" s="67"/>
      <c r="C70" s="55"/>
      <c r="D70" s="69"/>
      <c r="E70" s="69"/>
      <c r="F70" s="69"/>
    </row>
    <row r="71" spans="1:6" s="3" customFormat="1" ht="24" customHeight="1">
      <c r="A71" s="124" t="s">
        <v>116</v>
      </c>
      <c r="B71" s="65">
        <v>2210</v>
      </c>
      <c r="C71" s="14">
        <v>0</v>
      </c>
      <c r="D71" s="68"/>
      <c r="E71" s="68"/>
      <c r="F71" s="68"/>
    </row>
    <row r="72" spans="1:6" s="3" customFormat="1" ht="45" customHeight="1">
      <c r="A72" s="125"/>
      <c r="B72" s="67"/>
      <c r="C72" s="55"/>
      <c r="D72" s="69"/>
      <c r="E72" s="69"/>
      <c r="F72" s="69"/>
    </row>
    <row r="73" spans="1:6" s="3" customFormat="1" ht="18.75">
      <c r="A73" s="124" t="s">
        <v>126</v>
      </c>
      <c r="B73" s="65">
        <v>2210</v>
      </c>
      <c r="C73" s="14">
        <v>0</v>
      </c>
      <c r="D73" s="68"/>
      <c r="E73" s="68"/>
      <c r="F73" s="68"/>
    </row>
    <row r="74" spans="1:6" s="3" customFormat="1" ht="65.25" customHeight="1">
      <c r="A74" s="125"/>
      <c r="B74" s="67"/>
      <c r="C74" s="55"/>
      <c r="D74" s="69"/>
      <c r="E74" s="69"/>
      <c r="F74" s="69"/>
    </row>
    <row r="75" spans="1:6" s="3" customFormat="1" ht="18.75">
      <c r="A75" s="124" t="s">
        <v>125</v>
      </c>
      <c r="B75" s="65">
        <v>2210</v>
      </c>
      <c r="C75" s="14">
        <v>0</v>
      </c>
      <c r="D75" s="68"/>
      <c r="E75" s="68"/>
      <c r="F75" s="68"/>
    </row>
    <row r="76" spans="1:6" s="3" customFormat="1" ht="106.5" customHeight="1">
      <c r="A76" s="125"/>
      <c r="B76" s="67"/>
      <c r="C76" s="55"/>
      <c r="D76" s="69"/>
      <c r="E76" s="69"/>
      <c r="F76" s="69"/>
    </row>
    <row r="77" spans="1:6" s="3" customFormat="1" ht="18.75">
      <c r="A77" s="124" t="s">
        <v>124</v>
      </c>
      <c r="B77" s="68">
        <v>2210</v>
      </c>
      <c r="C77" s="14">
        <v>0</v>
      </c>
      <c r="D77" s="68"/>
      <c r="E77" s="68"/>
      <c r="F77" s="68"/>
    </row>
    <row r="78" spans="1:6" s="3" customFormat="1" ht="60.75" customHeight="1">
      <c r="A78" s="125"/>
      <c r="B78" s="69"/>
      <c r="C78" s="55"/>
      <c r="D78" s="69"/>
      <c r="E78" s="69"/>
      <c r="F78" s="69"/>
    </row>
    <row r="79" spans="1:6" s="3" customFormat="1" ht="18.75">
      <c r="A79" s="124" t="s">
        <v>123</v>
      </c>
      <c r="B79" s="68">
        <v>2210</v>
      </c>
      <c r="C79" s="14">
        <v>0</v>
      </c>
      <c r="D79" s="68"/>
      <c r="E79" s="68"/>
      <c r="F79" s="68"/>
    </row>
    <row r="80" spans="1:6" s="3" customFormat="1" ht="35.25" customHeight="1">
      <c r="A80" s="157"/>
      <c r="B80" s="116"/>
      <c r="C80" s="50"/>
      <c r="D80" s="116"/>
      <c r="E80" s="116"/>
      <c r="F80" s="116"/>
    </row>
    <row r="81" spans="1:6" s="3" customFormat="1" ht="18.75">
      <c r="A81" s="124" t="s">
        <v>128</v>
      </c>
      <c r="B81" s="68">
        <v>2210</v>
      </c>
      <c r="C81" s="14">
        <v>0</v>
      </c>
      <c r="D81" s="68"/>
      <c r="E81" s="68"/>
      <c r="F81" s="68"/>
    </row>
    <row r="82" spans="1:6" s="3" customFormat="1" ht="18.75">
      <c r="A82" s="125"/>
      <c r="B82" s="69"/>
      <c r="C82" s="55"/>
      <c r="D82" s="69"/>
      <c r="E82" s="69"/>
      <c r="F82" s="69"/>
    </row>
    <row r="83" spans="1:6" s="3" customFormat="1" ht="18.75">
      <c r="A83" s="124" t="s">
        <v>85</v>
      </c>
      <c r="B83" s="68">
        <v>2210</v>
      </c>
      <c r="C83" s="14">
        <v>65</v>
      </c>
      <c r="D83" s="68"/>
      <c r="E83" s="68"/>
      <c r="F83" s="68"/>
    </row>
    <row r="84" spans="1:6" s="3" customFormat="1" ht="37.5" customHeight="1">
      <c r="A84" s="125"/>
      <c r="B84" s="69"/>
      <c r="C84" s="51"/>
      <c r="D84" s="69"/>
      <c r="E84" s="69"/>
      <c r="F84" s="69"/>
    </row>
    <row r="85" spans="1:6" s="3" customFormat="1" ht="18.75">
      <c r="A85" s="124" t="s">
        <v>132</v>
      </c>
      <c r="B85" s="65">
        <v>2210</v>
      </c>
      <c r="C85" s="14">
        <v>0</v>
      </c>
      <c r="D85" s="68"/>
      <c r="E85" s="68"/>
      <c r="F85" s="68"/>
    </row>
    <row r="86" spans="1:6" s="3" customFormat="1" ht="55.5" customHeight="1">
      <c r="A86" s="125"/>
      <c r="B86" s="67"/>
      <c r="C86" s="55"/>
      <c r="D86" s="69"/>
      <c r="E86" s="69"/>
      <c r="F86" s="69"/>
    </row>
    <row r="87" spans="1:6" s="3" customFormat="1" ht="18.75">
      <c r="A87" s="124" t="s">
        <v>133</v>
      </c>
      <c r="B87" s="68">
        <v>2210</v>
      </c>
      <c r="C87" s="18">
        <v>0</v>
      </c>
      <c r="D87" s="68"/>
      <c r="E87" s="68"/>
      <c r="F87" s="68"/>
    </row>
    <row r="88" spans="1:6" s="3" customFormat="1" ht="52.5" customHeight="1">
      <c r="A88" s="125"/>
      <c r="B88" s="69"/>
      <c r="C88" s="19"/>
      <c r="D88" s="69"/>
      <c r="E88" s="69"/>
      <c r="F88" s="69"/>
    </row>
    <row r="89" spans="1:6" s="3" customFormat="1" ht="18.75" hidden="1">
      <c r="A89" s="124" t="s">
        <v>40</v>
      </c>
      <c r="B89" s="68">
        <v>2210</v>
      </c>
      <c r="C89" s="18"/>
      <c r="D89" s="68"/>
      <c r="E89" s="68"/>
      <c r="F89" s="68"/>
    </row>
    <row r="90" spans="1:6" s="3" customFormat="1" ht="48" hidden="1" customHeight="1">
      <c r="A90" s="125"/>
      <c r="B90" s="69"/>
      <c r="C90" s="19"/>
      <c r="D90" s="69"/>
      <c r="E90" s="69"/>
      <c r="F90" s="69"/>
    </row>
    <row r="91" spans="1:6" s="3" customFormat="1" ht="18.75" hidden="1">
      <c r="A91" s="137" t="s">
        <v>80</v>
      </c>
      <c r="B91" s="68">
        <v>2210</v>
      </c>
      <c r="C91" s="18"/>
      <c r="D91" s="83"/>
      <c r="E91" s="83"/>
      <c r="F91" s="83"/>
    </row>
    <row r="92" spans="1:6" s="3" customFormat="1" ht="75" hidden="1" customHeight="1">
      <c r="A92" s="138"/>
      <c r="B92" s="69"/>
      <c r="C92" s="19"/>
      <c r="D92" s="84"/>
      <c r="E92" s="84"/>
      <c r="F92" s="84"/>
    </row>
    <row r="93" spans="1:6" s="3" customFormat="1" ht="18.75">
      <c r="A93" s="137"/>
      <c r="B93" s="65"/>
      <c r="C93" s="14"/>
      <c r="D93" s="68"/>
      <c r="E93" s="68"/>
      <c r="F93" s="68"/>
    </row>
    <row r="94" spans="1:6" s="3" customFormat="1" ht="18.75">
      <c r="A94" s="138"/>
      <c r="B94" s="67"/>
      <c r="C94" s="51"/>
      <c r="D94" s="69"/>
      <c r="E94" s="69"/>
      <c r="F94" s="69"/>
    </row>
    <row r="95" spans="1:6" s="3" customFormat="1" ht="18.75">
      <c r="A95" s="124" t="s">
        <v>136</v>
      </c>
      <c r="B95" s="65">
        <v>2210</v>
      </c>
      <c r="C95" s="14">
        <v>0</v>
      </c>
      <c r="D95" s="68"/>
      <c r="E95" s="68"/>
      <c r="F95" s="68"/>
    </row>
    <row r="96" spans="1:6" s="3" customFormat="1" ht="44.25" customHeight="1">
      <c r="A96" s="125"/>
      <c r="B96" s="67"/>
      <c r="C96" s="55"/>
      <c r="D96" s="69"/>
      <c r="E96" s="69"/>
      <c r="F96" s="69"/>
    </row>
    <row r="97" spans="1:6" s="3" customFormat="1" ht="18.75">
      <c r="A97" s="124" t="s">
        <v>129</v>
      </c>
      <c r="B97" s="65">
        <v>2210</v>
      </c>
      <c r="C97" s="14">
        <v>0</v>
      </c>
      <c r="D97" s="68"/>
      <c r="E97" s="68"/>
      <c r="F97" s="68"/>
    </row>
    <row r="98" spans="1:6" s="3" customFormat="1" ht="87.75" customHeight="1">
      <c r="A98" s="125"/>
      <c r="B98" s="67"/>
      <c r="C98" s="55"/>
      <c r="D98" s="69"/>
      <c r="E98" s="69"/>
      <c r="F98" s="69"/>
    </row>
    <row r="99" spans="1:6" s="3" customFormat="1" ht="19.5">
      <c r="A99" s="148" t="s">
        <v>18</v>
      </c>
      <c r="B99" s="149"/>
      <c r="C99" s="10">
        <f>C100</f>
        <v>0</v>
      </c>
      <c r="D99" s="55"/>
      <c r="E99" s="55"/>
      <c r="F99" s="55"/>
    </row>
    <row r="100" spans="1:6" s="3" customFormat="1" ht="18.75">
      <c r="A100" s="87" t="s">
        <v>100</v>
      </c>
      <c r="B100" s="68">
        <v>2210</v>
      </c>
      <c r="C100" s="17">
        <v>0</v>
      </c>
      <c r="D100" s="68"/>
      <c r="E100" s="68"/>
      <c r="F100" s="68"/>
    </row>
    <row r="101" spans="1:6" s="3" customFormat="1" ht="139.5" customHeight="1">
      <c r="A101" s="88"/>
      <c r="B101" s="69"/>
      <c r="C101" s="55"/>
      <c r="D101" s="69"/>
      <c r="E101" s="69"/>
      <c r="F101" s="69"/>
    </row>
    <row r="102" spans="1:6" s="3" customFormat="1" ht="44.25" customHeight="1">
      <c r="A102" s="148" t="s">
        <v>19</v>
      </c>
      <c r="B102" s="149"/>
      <c r="C102" s="10">
        <f>C105+C103</f>
        <v>592.25</v>
      </c>
      <c r="D102" s="55"/>
      <c r="E102" s="55"/>
      <c r="F102" s="55"/>
    </row>
    <row r="103" spans="1:6" s="3" customFormat="1" ht="29.25" customHeight="1">
      <c r="A103" s="83" t="s">
        <v>101</v>
      </c>
      <c r="B103" s="68">
        <v>2210</v>
      </c>
      <c r="C103" s="17">
        <f>495+97.25</f>
        <v>592.25</v>
      </c>
      <c r="D103" s="68"/>
      <c r="E103" s="68"/>
      <c r="F103" s="68"/>
    </row>
    <row r="104" spans="1:6" s="3" customFormat="1" ht="67.5" customHeight="1">
      <c r="A104" s="155"/>
      <c r="B104" s="156"/>
      <c r="C104" s="17"/>
      <c r="D104" s="146"/>
      <c r="E104" s="146"/>
      <c r="F104" s="146"/>
    </row>
    <row r="105" spans="1:6" s="3" customFormat="1" ht="16.5" hidden="1" customHeight="1">
      <c r="A105" s="124" t="s">
        <v>86</v>
      </c>
      <c r="B105" s="68">
        <v>2210</v>
      </c>
      <c r="C105" s="17"/>
      <c r="D105" s="68"/>
      <c r="E105" s="68"/>
      <c r="F105" s="68"/>
    </row>
    <row r="106" spans="1:6" s="3" customFormat="1" ht="63.75" hidden="1" customHeight="1">
      <c r="A106" s="125"/>
      <c r="B106" s="69"/>
      <c r="C106" s="17"/>
      <c r="D106" s="69"/>
      <c r="E106" s="69"/>
      <c r="F106" s="69"/>
    </row>
    <row r="107" spans="1:6" s="3" customFormat="1" ht="41.25" customHeight="1">
      <c r="A107" s="122" t="s">
        <v>163</v>
      </c>
      <c r="B107" s="123"/>
      <c r="C107" s="20">
        <f>C110+C108+C117+C115+C113</f>
        <v>24822</v>
      </c>
      <c r="D107" s="51"/>
      <c r="E107" s="51"/>
      <c r="F107" s="51"/>
    </row>
    <row r="108" spans="1:6" s="3" customFormat="1" ht="18.75">
      <c r="A108" s="124"/>
      <c r="B108" s="144">
        <v>2210</v>
      </c>
      <c r="C108" s="14"/>
      <c r="D108" s="68"/>
      <c r="E108" s="68"/>
      <c r="F108" s="68"/>
    </row>
    <row r="109" spans="1:6" s="3" customFormat="1" ht="36" customHeight="1">
      <c r="A109" s="154"/>
      <c r="B109" s="145"/>
      <c r="C109" s="14"/>
      <c r="D109" s="146"/>
      <c r="E109" s="146"/>
      <c r="F109" s="146"/>
    </row>
    <row r="110" spans="1:6" s="3" customFormat="1" ht="18.75">
      <c r="A110" s="124" t="s">
        <v>162</v>
      </c>
      <c r="B110" s="65">
        <v>2210</v>
      </c>
      <c r="C110" s="14">
        <v>2450</v>
      </c>
      <c r="D110" s="68"/>
      <c r="E110" s="68"/>
      <c r="F110" s="68"/>
    </row>
    <row r="111" spans="1:6" s="3" customFormat="1" ht="33" customHeight="1">
      <c r="A111" s="125"/>
      <c r="B111" s="67"/>
      <c r="C111" s="55"/>
      <c r="D111" s="69"/>
      <c r="E111" s="69"/>
      <c r="F111" s="69"/>
    </row>
    <row r="112" spans="1:6" s="3" customFormat="1" ht="19.5">
      <c r="A112" s="122"/>
      <c r="B112" s="123"/>
      <c r="C112" s="20"/>
      <c r="D112" s="51"/>
      <c r="E112" s="51"/>
      <c r="F112" s="51"/>
    </row>
    <row r="113" spans="1:6" s="3" customFormat="1" ht="18.75">
      <c r="A113" s="124" t="s">
        <v>167</v>
      </c>
      <c r="B113" s="65">
        <v>2210</v>
      </c>
      <c r="C113" s="14">
        <v>5510</v>
      </c>
      <c r="D113" s="68"/>
      <c r="E113" s="68"/>
      <c r="F113" s="68"/>
    </row>
    <row r="114" spans="1:6" s="3" customFormat="1" ht="81" customHeight="1">
      <c r="A114" s="125"/>
      <c r="B114" s="67"/>
      <c r="C114" s="55"/>
      <c r="D114" s="69"/>
      <c r="E114" s="69"/>
      <c r="F114" s="69"/>
    </row>
    <row r="115" spans="1:6" s="3" customFormat="1" ht="18.75" customHeight="1">
      <c r="A115" s="124" t="s">
        <v>166</v>
      </c>
      <c r="B115" s="65">
        <v>2210</v>
      </c>
      <c r="C115" s="14">
        <v>1000</v>
      </c>
      <c r="D115" s="68"/>
      <c r="E115" s="68"/>
      <c r="F115" s="68"/>
    </row>
    <row r="116" spans="1:6" s="3" customFormat="1" ht="37.5" customHeight="1">
      <c r="A116" s="125"/>
      <c r="B116" s="67"/>
      <c r="C116" s="55"/>
      <c r="D116" s="69"/>
      <c r="E116" s="69"/>
      <c r="F116" s="69"/>
    </row>
    <row r="117" spans="1:6" s="3" customFormat="1" ht="18.75">
      <c r="A117" s="124" t="s">
        <v>134</v>
      </c>
      <c r="B117" s="65">
        <v>2210</v>
      </c>
      <c r="C117" s="14">
        <v>15862</v>
      </c>
      <c r="D117" s="68"/>
      <c r="E117" s="68"/>
      <c r="F117" s="68"/>
    </row>
    <row r="118" spans="1:6" s="3" customFormat="1" ht="63.75" customHeight="1">
      <c r="A118" s="125"/>
      <c r="B118" s="67"/>
      <c r="C118" s="55"/>
      <c r="D118" s="69"/>
      <c r="E118" s="69"/>
      <c r="F118" s="69"/>
    </row>
    <row r="119" spans="1:6" s="3" customFormat="1" ht="18.75" hidden="1">
      <c r="A119" s="124" t="s">
        <v>46</v>
      </c>
      <c r="B119" s="65">
        <v>2210</v>
      </c>
      <c r="C119" s="14"/>
      <c r="D119" s="68"/>
      <c r="E119" s="68"/>
      <c r="F119" s="68"/>
    </row>
    <row r="120" spans="1:6" s="3" customFormat="1" ht="18.75" hidden="1">
      <c r="A120" s="125"/>
      <c r="B120" s="67"/>
      <c r="C120" s="55"/>
      <c r="D120" s="69"/>
      <c r="E120" s="69"/>
      <c r="F120" s="69"/>
    </row>
    <row r="121" spans="1:6" s="3" customFormat="1" ht="18.75" hidden="1">
      <c r="A121" s="124" t="s">
        <v>41</v>
      </c>
      <c r="B121" s="68">
        <v>2210</v>
      </c>
      <c r="C121" s="18"/>
      <c r="D121" s="68"/>
      <c r="E121" s="68"/>
      <c r="F121" s="68"/>
    </row>
    <row r="122" spans="1:6" s="3" customFormat="1" ht="18.75" hidden="1">
      <c r="A122" s="125"/>
      <c r="B122" s="69"/>
      <c r="C122" s="19"/>
      <c r="D122" s="69"/>
      <c r="E122" s="69"/>
      <c r="F122" s="69"/>
    </row>
    <row r="123" spans="1:6" s="3" customFormat="1" ht="18.75" hidden="1">
      <c r="A123" s="124" t="s">
        <v>42</v>
      </c>
      <c r="B123" s="65">
        <v>2210</v>
      </c>
      <c r="C123" s="18"/>
      <c r="D123" s="68"/>
      <c r="E123" s="68"/>
      <c r="F123" s="68"/>
    </row>
    <row r="124" spans="1:6" s="3" customFormat="1" ht="18.75" hidden="1">
      <c r="A124" s="125"/>
      <c r="B124" s="67"/>
      <c r="C124" s="19"/>
      <c r="D124" s="69"/>
      <c r="E124" s="69"/>
      <c r="F124" s="69"/>
    </row>
    <row r="125" spans="1:6" s="3" customFormat="1" ht="18.75" hidden="1">
      <c r="A125" s="124" t="s">
        <v>48</v>
      </c>
      <c r="B125" s="65">
        <v>2210</v>
      </c>
      <c r="C125" s="18"/>
      <c r="D125" s="68"/>
      <c r="E125" s="68"/>
      <c r="F125" s="68"/>
    </row>
    <row r="126" spans="1:6" s="3" customFormat="1" ht="18.75" hidden="1">
      <c r="A126" s="125"/>
      <c r="B126" s="67"/>
      <c r="C126" s="19"/>
      <c r="D126" s="69"/>
      <c r="E126" s="69"/>
      <c r="F126" s="69"/>
    </row>
    <row r="127" spans="1:6" s="3" customFormat="1" ht="18.75" hidden="1">
      <c r="A127" s="124" t="s">
        <v>43</v>
      </c>
      <c r="B127" s="68">
        <v>2210</v>
      </c>
      <c r="C127" s="18"/>
      <c r="D127" s="68"/>
      <c r="E127" s="68"/>
      <c r="F127" s="68"/>
    </row>
    <row r="128" spans="1:6" s="3" customFormat="1" ht="18.75" hidden="1">
      <c r="A128" s="125"/>
      <c r="B128" s="69"/>
      <c r="C128" s="19"/>
      <c r="D128" s="69"/>
      <c r="E128" s="69"/>
      <c r="F128" s="69"/>
    </row>
    <row r="129" spans="1:6" s="3" customFormat="1" ht="18.75" hidden="1">
      <c r="A129" s="124" t="s">
        <v>45</v>
      </c>
      <c r="B129" s="68">
        <v>2210</v>
      </c>
      <c r="C129" s="18"/>
      <c r="D129" s="68"/>
      <c r="E129" s="68"/>
      <c r="F129" s="68"/>
    </row>
    <row r="130" spans="1:6" s="3" customFormat="1" ht="18.75" hidden="1">
      <c r="A130" s="125"/>
      <c r="B130" s="69"/>
      <c r="C130" s="19"/>
      <c r="D130" s="69"/>
      <c r="E130" s="69"/>
      <c r="F130" s="69"/>
    </row>
    <row r="131" spans="1:6" s="3" customFormat="1" ht="18.75" hidden="1">
      <c r="A131" s="124" t="s">
        <v>44</v>
      </c>
      <c r="B131" s="68">
        <v>2210</v>
      </c>
      <c r="C131" s="18"/>
      <c r="D131" s="68"/>
      <c r="E131" s="68"/>
      <c r="F131" s="68"/>
    </row>
    <row r="132" spans="1:6" s="3" customFormat="1" ht="18.75" hidden="1">
      <c r="A132" s="125"/>
      <c r="B132" s="69"/>
      <c r="C132" s="19"/>
      <c r="D132" s="69"/>
      <c r="E132" s="69"/>
      <c r="F132" s="69"/>
    </row>
    <row r="133" spans="1:6" s="3" customFormat="1" ht="18.75" hidden="1">
      <c r="A133" s="124" t="s">
        <v>47</v>
      </c>
      <c r="B133" s="68">
        <v>2210</v>
      </c>
      <c r="C133" s="18"/>
      <c r="D133" s="68"/>
      <c r="E133" s="68"/>
      <c r="F133" s="68"/>
    </row>
    <row r="134" spans="1:6" s="3" customFormat="1" ht="18.75" hidden="1">
      <c r="A134" s="125"/>
      <c r="B134" s="69"/>
      <c r="C134" s="19"/>
      <c r="D134" s="69"/>
      <c r="E134" s="69"/>
      <c r="F134" s="69"/>
    </row>
    <row r="135" spans="1:6" s="3" customFormat="1" ht="18.75" hidden="1">
      <c r="A135" s="124" t="s">
        <v>49</v>
      </c>
      <c r="B135" s="68">
        <v>2210</v>
      </c>
      <c r="C135" s="18"/>
      <c r="D135" s="68"/>
      <c r="E135" s="68"/>
      <c r="F135" s="68"/>
    </row>
    <row r="136" spans="1:6" s="3" customFormat="1" ht="18.75" hidden="1">
      <c r="A136" s="125"/>
      <c r="B136" s="69"/>
      <c r="C136" s="19"/>
      <c r="D136" s="69"/>
      <c r="E136" s="69"/>
      <c r="F136" s="69"/>
    </row>
    <row r="137" spans="1:6" s="3" customFormat="1" ht="18.75" hidden="1">
      <c r="A137" s="124" t="s">
        <v>50</v>
      </c>
      <c r="B137" s="68">
        <v>2210</v>
      </c>
      <c r="C137" s="18"/>
      <c r="D137" s="68"/>
      <c r="E137" s="68"/>
      <c r="F137" s="68"/>
    </row>
    <row r="138" spans="1:6" s="3" customFormat="1" ht="18.75" hidden="1">
      <c r="A138" s="125"/>
      <c r="B138" s="69"/>
      <c r="C138" s="19"/>
      <c r="D138" s="69"/>
      <c r="E138" s="69"/>
      <c r="F138" s="69"/>
    </row>
    <row r="139" spans="1:6" s="3" customFormat="1" ht="18.75" hidden="1">
      <c r="A139" s="124" t="s">
        <v>51</v>
      </c>
      <c r="B139" s="65">
        <v>2210</v>
      </c>
      <c r="C139" s="18"/>
      <c r="D139" s="68"/>
      <c r="E139" s="68"/>
      <c r="F139" s="68"/>
    </row>
    <row r="140" spans="1:6" s="3" customFormat="1" ht="18.75" hidden="1">
      <c r="A140" s="125"/>
      <c r="B140" s="67"/>
      <c r="C140" s="19"/>
      <c r="D140" s="69"/>
      <c r="E140" s="69"/>
      <c r="F140" s="69"/>
    </row>
    <row r="141" spans="1:6" s="3" customFormat="1" ht="18.75" hidden="1">
      <c r="A141" s="124" t="s">
        <v>52</v>
      </c>
      <c r="B141" s="65">
        <v>2210</v>
      </c>
      <c r="C141" s="18"/>
      <c r="D141" s="68"/>
      <c r="E141" s="68"/>
      <c r="F141" s="68"/>
    </row>
    <row r="142" spans="1:6" s="3" customFormat="1" ht="18.75" hidden="1">
      <c r="A142" s="125"/>
      <c r="B142" s="67"/>
      <c r="C142" s="19"/>
      <c r="D142" s="69"/>
      <c r="E142" s="69"/>
      <c r="F142" s="69"/>
    </row>
    <row r="143" spans="1:6" s="3" customFormat="1" ht="18.75">
      <c r="A143" s="124" t="s">
        <v>131</v>
      </c>
      <c r="B143" s="65">
        <v>2210</v>
      </c>
      <c r="C143" s="18">
        <v>0</v>
      </c>
      <c r="D143" s="68"/>
      <c r="E143" s="68"/>
      <c r="F143" s="68"/>
    </row>
    <row r="144" spans="1:6" s="3" customFormat="1" ht="45" customHeight="1">
      <c r="A144" s="125"/>
      <c r="B144" s="67"/>
      <c r="C144" s="19"/>
      <c r="D144" s="69"/>
      <c r="E144" s="69"/>
      <c r="F144" s="69"/>
    </row>
    <row r="145" spans="1:6" s="3" customFormat="1" ht="19.5">
      <c r="A145" s="148" t="s">
        <v>20</v>
      </c>
      <c r="B145" s="149"/>
      <c r="C145" s="10">
        <f>C148+C146</f>
        <v>0</v>
      </c>
      <c r="D145" s="55"/>
      <c r="E145" s="55"/>
      <c r="F145" s="55"/>
    </row>
    <row r="146" spans="1:6" s="3" customFormat="1" ht="22.5" customHeight="1">
      <c r="A146" s="124" t="s">
        <v>102</v>
      </c>
      <c r="B146" s="68">
        <v>2210</v>
      </c>
      <c r="C146" s="17">
        <f>2910.5-2910.5</f>
        <v>0</v>
      </c>
      <c r="D146" s="68"/>
      <c r="E146" s="68"/>
      <c r="F146" s="68"/>
    </row>
    <row r="147" spans="1:6" s="3" customFormat="1" ht="82.5" customHeight="1">
      <c r="A147" s="125"/>
      <c r="B147" s="69"/>
      <c r="C147" s="17"/>
      <c r="D147" s="69"/>
      <c r="E147" s="69"/>
      <c r="F147" s="69"/>
    </row>
    <row r="148" spans="1:6" s="3" customFormat="1" ht="18.75" hidden="1">
      <c r="A148" s="124" t="s">
        <v>69</v>
      </c>
      <c r="B148" s="68">
        <v>2210</v>
      </c>
      <c r="C148" s="17"/>
      <c r="D148" s="68"/>
      <c r="E148" s="68"/>
      <c r="F148" s="68"/>
    </row>
    <row r="149" spans="1:6" s="3" customFormat="1" ht="75" hidden="1" customHeight="1">
      <c r="A149" s="125"/>
      <c r="B149" s="69"/>
      <c r="C149" s="55"/>
      <c r="D149" s="69"/>
      <c r="E149" s="69"/>
      <c r="F149" s="69"/>
    </row>
    <row r="150" spans="1:6" s="3" customFormat="1" ht="21.75" customHeight="1">
      <c r="A150" s="122" t="s">
        <v>53</v>
      </c>
      <c r="B150" s="123"/>
      <c r="C150" s="20">
        <f>C151</f>
        <v>4024.17</v>
      </c>
      <c r="D150" s="51"/>
      <c r="E150" s="51"/>
      <c r="F150" s="51"/>
    </row>
    <row r="151" spans="1:6" s="3" customFormat="1" ht="21" customHeight="1">
      <c r="A151" s="152" t="s">
        <v>135</v>
      </c>
      <c r="B151" s="65">
        <v>2210</v>
      </c>
      <c r="C151" s="14">
        <f>5746.17-1722</f>
        <v>4024.17</v>
      </c>
      <c r="D151" s="68"/>
      <c r="E151" s="68"/>
      <c r="F151" s="68"/>
    </row>
    <row r="152" spans="1:6" s="3" customFormat="1" ht="69" customHeight="1">
      <c r="A152" s="153"/>
      <c r="B152" s="67"/>
      <c r="C152" s="55"/>
      <c r="D152" s="69"/>
      <c r="E152" s="69"/>
      <c r="F152" s="69"/>
    </row>
    <row r="153" spans="1:6" s="3" customFormat="1" ht="33" customHeight="1">
      <c r="A153" s="148" t="s">
        <v>62</v>
      </c>
      <c r="B153" s="149"/>
      <c r="C153" s="10">
        <f>SUM(C158+C162+C156+C160+C154)</f>
        <v>0</v>
      </c>
      <c r="D153" s="55"/>
      <c r="E153" s="55"/>
      <c r="F153" s="55"/>
    </row>
    <row r="154" spans="1:6" s="3" customFormat="1" ht="33" customHeight="1">
      <c r="A154" s="150" t="s">
        <v>122</v>
      </c>
      <c r="B154" s="68">
        <v>2210</v>
      </c>
      <c r="C154" s="17">
        <v>0</v>
      </c>
      <c r="D154" s="68"/>
      <c r="E154" s="68"/>
      <c r="F154" s="68"/>
    </row>
    <row r="155" spans="1:6" s="3" customFormat="1" ht="79.5" customHeight="1">
      <c r="A155" s="151"/>
      <c r="B155" s="146"/>
      <c r="C155" s="17"/>
      <c r="D155" s="146"/>
      <c r="E155" s="146"/>
      <c r="F155" s="146"/>
    </row>
    <row r="156" spans="1:6" s="3" customFormat="1" ht="21.75" hidden="1" customHeight="1">
      <c r="A156" s="83" t="s">
        <v>70</v>
      </c>
      <c r="B156" s="68">
        <v>2210</v>
      </c>
      <c r="C156" s="17"/>
      <c r="D156" s="50"/>
      <c r="E156" s="50"/>
      <c r="F156" s="50"/>
    </row>
    <row r="157" spans="1:6" s="3" customFormat="1" ht="102.75" hidden="1" customHeight="1">
      <c r="A157" s="147"/>
      <c r="B157" s="69"/>
      <c r="C157" s="17"/>
      <c r="D157" s="50"/>
      <c r="E157" s="50"/>
      <c r="F157" s="50"/>
    </row>
    <row r="158" spans="1:6" s="3" customFormat="1" ht="18.75" customHeight="1">
      <c r="A158" s="124" t="s">
        <v>103</v>
      </c>
      <c r="B158" s="68">
        <v>2210</v>
      </c>
      <c r="C158" s="17">
        <v>0</v>
      </c>
      <c r="D158" s="68"/>
      <c r="E158" s="68"/>
      <c r="F158" s="68"/>
    </row>
    <row r="159" spans="1:6" s="3" customFormat="1" ht="55.5" customHeight="1">
      <c r="A159" s="125"/>
      <c r="B159" s="69"/>
      <c r="C159" s="55"/>
      <c r="D159" s="69"/>
      <c r="E159" s="69"/>
      <c r="F159" s="69"/>
    </row>
    <row r="160" spans="1:6" s="3" customFormat="1" ht="24" customHeight="1">
      <c r="A160" s="124" t="s">
        <v>104</v>
      </c>
      <c r="B160" s="68">
        <v>2210</v>
      </c>
      <c r="C160" s="14">
        <v>0</v>
      </c>
      <c r="D160" s="58"/>
      <c r="E160" s="58"/>
      <c r="F160" s="58"/>
    </row>
    <row r="161" spans="1:6" s="3" customFormat="1" ht="43.5" customHeight="1">
      <c r="A161" s="125"/>
      <c r="B161" s="69"/>
      <c r="C161" s="55"/>
      <c r="D161" s="58"/>
      <c r="E161" s="58"/>
      <c r="F161" s="58"/>
    </row>
    <row r="162" spans="1:6" s="3" customFormat="1" ht="18.75" customHeight="1">
      <c r="A162" s="124" t="s">
        <v>127</v>
      </c>
      <c r="B162" s="68">
        <v>2210</v>
      </c>
      <c r="C162" s="17">
        <v>0</v>
      </c>
      <c r="D162" s="68"/>
      <c r="E162" s="68"/>
      <c r="F162" s="68"/>
    </row>
    <row r="163" spans="1:6" s="3" customFormat="1" ht="67.5" customHeight="1">
      <c r="A163" s="125"/>
      <c r="B163" s="69"/>
      <c r="C163" s="55"/>
      <c r="D163" s="69"/>
      <c r="E163" s="69"/>
      <c r="F163" s="69"/>
    </row>
    <row r="164" spans="1:6" s="3" customFormat="1" ht="19.5" customHeight="1">
      <c r="A164" s="122" t="s">
        <v>105</v>
      </c>
      <c r="B164" s="123"/>
      <c r="C164" s="20">
        <f>C167+C165+C174+C170+C172</f>
        <v>5100</v>
      </c>
      <c r="D164" s="51"/>
      <c r="E164" s="51"/>
      <c r="F164" s="51"/>
    </row>
    <row r="165" spans="1:6" s="3" customFormat="1" ht="21.75" customHeight="1">
      <c r="A165" s="137" t="s">
        <v>164</v>
      </c>
      <c r="B165" s="144">
        <v>2210</v>
      </c>
      <c r="C165" s="18">
        <v>800</v>
      </c>
      <c r="D165" s="68"/>
      <c r="E165" s="68"/>
      <c r="F165" s="68"/>
    </row>
    <row r="166" spans="1:6" s="3" customFormat="1" ht="98.25" customHeight="1">
      <c r="A166" s="138"/>
      <c r="B166" s="145"/>
      <c r="C166" s="18"/>
      <c r="D166" s="146"/>
      <c r="E166" s="146"/>
      <c r="F166" s="146"/>
    </row>
    <row r="167" spans="1:6" s="3" customFormat="1" ht="15.75" customHeight="1">
      <c r="A167" s="137" t="s">
        <v>165</v>
      </c>
      <c r="B167" s="68">
        <v>2210</v>
      </c>
      <c r="C167" s="18">
        <v>750</v>
      </c>
      <c r="D167" s="68"/>
      <c r="E167" s="68"/>
      <c r="F167" s="68"/>
    </row>
    <row r="168" spans="1:6" s="3" customFormat="1" ht="62.25" customHeight="1">
      <c r="A168" s="138"/>
      <c r="B168" s="69"/>
      <c r="C168" s="19"/>
      <c r="D168" s="69"/>
      <c r="E168" s="69"/>
      <c r="F168" s="69"/>
    </row>
    <row r="169" spans="1:6" s="3" customFormat="1" ht="78.75" hidden="1" customHeight="1">
      <c r="A169" s="142" t="s">
        <v>54</v>
      </c>
      <c r="B169" s="143"/>
      <c r="C169" s="18"/>
      <c r="D169" s="58"/>
      <c r="E169" s="58"/>
      <c r="F169" s="58"/>
    </row>
    <row r="170" spans="1:6" s="3" customFormat="1" ht="33" customHeight="1">
      <c r="A170" s="137" t="s">
        <v>159</v>
      </c>
      <c r="B170" s="139">
        <v>2210</v>
      </c>
      <c r="C170" s="18">
        <v>350</v>
      </c>
      <c r="D170" s="58"/>
      <c r="E170" s="58"/>
      <c r="F170" s="58"/>
    </row>
    <row r="171" spans="1:6" s="3" customFormat="1" ht="61.5" customHeight="1">
      <c r="A171" s="138"/>
      <c r="B171" s="140"/>
      <c r="C171" s="18"/>
      <c r="D171" s="58"/>
      <c r="E171" s="58"/>
      <c r="F171" s="58"/>
    </row>
    <row r="172" spans="1:6" s="3" customFormat="1" ht="36.75" customHeight="1">
      <c r="A172" s="137" t="s">
        <v>119</v>
      </c>
      <c r="B172" s="141"/>
      <c r="C172" s="18">
        <v>700</v>
      </c>
      <c r="D172" s="58"/>
      <c r="E172" s="58"/>
      <c r="F172" s="58"/>
    </row>
    <row r="173" spans="1:6" s="3" customFormat="1" ht="61.5" customHeight="1">
      <c r="A173" s="138"/>
      <c r="B173" s="140"/>
      <c r="C173" s="18"/>
      <c r="D173" s="58"/>
      <c r="E173" s="58"/>
      <c r="F173" s="58"/>
    </row>
    <row r="174" spans="1:6" s="3" customFormat="1" ht="36.75" customHeight="1">
      <c r="A174" s="137" t="s">
        <v>138</v>
      </c>
      <c r="B174" s="68">
        <v>2210</v>
      </c>
      <c r="C174" s="18">
        <v>2500</v>
      </c>
      <c r="D174" s="68"/>
      <c r="E174" s="68"/>
      <c r="F174" s="68"/>
    </row>
    <row r="175" spans="1:6" s="3" customFormat="1" ht="54.75" customHeight="1">
      <c r="A175" s="138"/>
      <c r="B175" s="69"/>
      <c r="C175" s="19"/>
      <c r="D175" s="69"/>
      <c r="E175" s="69"/>
      <c r="F175" s="69"/>
    </row>
    <row r="176" spans="1:6" s="3" customFormat="1" ht="18.75">
      <c r="A176" s="131" t="s">
        <v>21</v>
      </c>
      <c r="B176" s="132"/>
      <c r="C176" s="10">
        <f>SUM(C12+C19+C47+C50+C99+C102+C107+C112+C145+C150+C153+C164+C45)</f>
        <v>42526.17</v>
      </c>
      <c r="D176" s="55"/>
      <c r="E176" s="55"/>
      <c r="F176" s="55"/>
    </row>
    <row r="177" spans="1:6" s="3" customFormat="1" ht="18.75">
      <c r="A177" s="133" t="s">
        <v>22</v>
      </c>
      <c r="B177" s="134"/>
      <c r="C177" s="10">
        <f>C257</f>
        <v>23800</v>
      </c>
      <c r="D177" s="68"/>
      <c r="E177" s="68"/>
      <c r="F177" s="68"/>
    </row>
    <row r="178" spans="1:6" s="3" customFormat="1" ht="63" customHeight="1">
      <c r="A178" s="135"/>
      <c r="B178" s="136"/>
      <c r="C178" s="21"/>
      <c r="D178" s="69"/>
      <c r="E178" s="69"/>
      <c r="F178" s="69"/>
    </row>
    <row r="179" spans="1:6" s="3" customFormat="1" ht="27.75" customHeight="1">
      <c r="A179" s="129" t="s">
        <v>3</v>
      </c>
      <c r="B179" s="130"/>
      <c r="C179" s="22">
        <f>C180+C182</f>
        <v>0</v>
      </c>
      <c r="D179" s="23"/>
      <c r="E179" s="23"/>
      <c r="F179" s="23"/>
    </row>
    <row r="180" spans="1:6" s="3" customFormat="1" ht="18" customHeight="1">
      <c r="A180" s="87" t="s">
        <v>106</v>
      </c>
      <c r="B180" s="68">
        <v>2240</v>
      </c>
      <c r="C180" s="17">
        <v>0</v>
      </c>
      <c r="D180" s="68"/>
      <c r="E180" s="68"/>
      <c r="F180" s="68"/>
    </row>
    <row r="181" spans="1:6" s="3" customFormat="1" ht="71.25" customHeight="1">
      <c r="A181" s="88"/>
      <c r="B181" s="69"/>
      <c r="C181" s="55"/>
      <c r="D181" s="69"/>
      <c r="E181" s="69"/>
      <c r="F181" s="69"/>
    </row>
    <row r="182" spans="1:6" s="3" customFormat="1" ht="20.25" customHeight="1">
      <c r="A182" s="87" t="s">
        <v>107</v>
      </c>
      <c r="B182" s="68">
        <v>2240</v>
      </c>
      <c r="C182" s="17">
        <v>0</v>
      </c>
      <c r="D182" s="68"/>
      <c r="E182" s="68"/>
      <c r="F182" s="108"/>
    </row>
    <row r="183" spans="1:6" s="3" customFormat="1" ht="87.75" customHeight="1">
      <c r="A183" s="88"/>
      <c r="B183" s="69"/>
      <c r="C183" s="55"/>
      <c r="D183" s="69"/>
      <c r="E183" s="69"/>
      <c r="F183" s="109"/>
    </row>
    <row r="184" spans="1:6" s="3" customFormat="1" ht="40.5" customHeight="1">
      <c r="A184" s="127" t="s">
        <v>5</v>
      </c>
      <c r="B184" s="128"/>
      <c r="C184" s="20">
        <f>C185</f>
        <v>5800</v>
      </c>
      <c r="D184" s="55"/>
      <c r="E184" s="55"/>
      <c r="F184" s="24"/>
    </row>
    <row r="185" spans="1:6" s="3" customFormat="1" ht="21" customHeight="1">
      <c r="A185" s="87" t="s">
        <v>108</v>
      </c>
      <c r="B185" s="68">
        <v>2240</v>
      </c>
      <c r="C185" s="18">
        <v>5800</v>
      </c>
      <c r="D185" s="68"/>
      <c r="E185" s="68"/>
      <c r="F185" s="108"/>
    </row>
    <row r="186" spans="1:6" s="3" customFormat="1" ht="78" customHeight="1">
      <c r="A186" s="88"/>
      <c r="B186" s="69"/>
      <c r="C186" s="19"/>
      <c r="D186" s="69"/>
      <c r="E186" s="69"/>
      <c r="F186" s="109"/>
    </row>
    <row r="187" spans="1:6" s="3" customFormat="1" ht="21" hidden="1" customHeight="1">
      <c r="A187" s="114" t="s">
        <v>55</v>
      </c>
      <c r="B187" s="115"/>
      <c r="C187" s="18">
        <f>C188</f>
        <v>0</v>
      </c>
      <c r="D187" s="55"/>
      <c r="E187" s="55"/>
      <c r="F187" s="24"/>
    </row>
    <row r="188" spans="1:6" s="3" customFormat="1" ht="20.25" hidden="1" customHeight="1">
      <c r="A188" s="87" t="s">
        <v>56</v>
      </c>
      <c r="B188" s="68">
        <v>2240</v>
      </c>
      <c r="C188" s="25"/>
      <c r="D188" s="68"/>
      <c r="E188" s="68"/>
      <c r="F188" s="108"/>
    </row>
    <row r="189" spans="1:6" s="3" customFormat="1" ht="49.5" hidden="1" customHeight="1">
      <c r="A189" s="88"/>
      <c r="B189" s="69"/>
      <c r="C189" s="19"/>
      <c r="D189" s="116"/>
      <c r="E189" s="116"/>
      <c r="F189" s="126"/>
    </row>
    <row r="190" spans="1:6" s="3" customFormat="1" ht="30" customHeight="1">
      <c r="A190" s="110" t="s">
        <v>2</v>
      </c>
      <c r="B190" s="111"/>
      <c r="C190" s="26">
        <f>C191</f>
        <v>0</v>
      </c>
      <c r="D190" s="46"/>
      <c r="E190" s="46"/>
      <c r="F190" s="45"/>
    </row>
    <row r="191" spans="1:6" s="3" customFormat="1" ht="16.5" customHeight="1">
      <c r="A191" s="87" t="s">
        <v>142</v>
      </c>
      <c r="B191" s="68">
        <v>2240</v>
      </c>
      <c r="C191" s="17">
        <v>0</v>
      </c>
      <c r="D191" s="68"/>
      <c r="E191" s="68"/>
      <c r="F191" s="108"/>
    </row>
    <row r="192" spans="1:6" s="3" customFormat="1" ht="122.25" customHeight="1">
      <c r="A192" s="88"/>
      <c r="B192" s="69"/>
      <c r="C192" s="55"/>
      <c r="D192" s="69"/>
      <c r="E192" s="69"/>
      <c r="F192" s="109"/>
    </row>
    <row r="193" spans="1:11" s="3" customFormat="1" ht="18.75" hidden="1">
      <c r="A193" s="114" t="s">
        <v>71</v>
      </c>
      <c r="B193" s="115"/>
      <c r="C193" s="26"/>
      <c r="D193" s="23"/>
      <c r="E193" s="23"/>
      <c r="F193" s="27"/>
    </row>
    <row r="194" spans="1:11" s="3" customFormat="1" ht="30" hidden="1" customHeight="1">
      <c r="A194" s="87" t="s">
        <v>83</v>
      </c>
      <c r="B194" s="68">
        <v>2240</v>
      </c>
      <c r="C194" s="17">
        <v>0</v>
      </c>
      <c r="D194" s="68"/>
      <c r="E194" s="68"/>
      <c r="F194" s="68"/>
    </row>
    <row r="195" spans="1:11" s="3" customFormat="1" ht="144.75" hidden="1" customHeight="1">
      <c r="A195" s="88"/>
      <c r="B195" s="69"/>
      <c r="C195" s="55"/>
      <c r="D195" s="69"/>
      <c r="E195" s="69"/>
      <c r="F195" s="69"/>
    </row>
    <row r="196" spans="1:11" s="3" customFormat="1" ht="23.25" customHeight="1">
      <c r="A196" s="110" t="s">
        <v>65</v>
      </c>
      <c r="B196" s="111"/>
      <c r="C196" s="28">
        <f>C197</f>
        <v>2.15</v>
      </c>
      <c r="D196" s="23"/>
      <c r="E196" s="23"/>
      <c r="F196" s="29"/>
    </row>
    <row r="197" spans="1:11" s="3" customFormat="1" ht="18.75">
      <c r="A197" s="87" t="s">
        <v>109</v>
      </c>
      <c r="B197" s="68">
        <v>2240</v>
      </c>
      <c r="C197" s="17">
        <v>2.15</v>
      </c>
      <c r="D197" s="68"/>
      <c r="E197" s="68"/>
      <c r="F197" s="64"/>
    </row>
    <row r="198" spans="1:11" s="5" customFormat="1" ht="77.25" customHeight="1">
      <c r="A198" s="88"/>
      <c r="B198" s="69"/>
      <c r="C198" s="55"/>
      <c r="D198" s="69"/>
      <c r="E198" s="69"/>
      <c r="F198" s="69"/>
    </row>
    <row r="199" spans="1:11" s="5" customFormat="1" ht="22.5" customHeight="1">
      <c r="A199" s="110" t="s">
        <v>4</v>
      </c>
      <c r="B199" s="111"/>
      <c r="C199" s="22">
        <f>C200+C202</f>
        <v>0</v>
      </c>
      <c r="D199" s="46"/>
      <c r="E199" s="46"/>
      <c r="F199" s="45"/>
    </row>
    <row r="200" spans="1:11" s="3" customFormat="1" ht="18.75">
      <c r="A200" s="87"/>
      <c r="B200" s="68">
        <v>2240</v>
      </c>
      <c r="C200" s="17"/>
      <c r="D200" s="68"/>
      <c r="E200" s="77"/>
      <c r="F200" s="108"/>
    </row>
    <row r="201" spans="1:11" s="3" customFormat="1" ht="62.25" customHeight="1">
      <c r="A201" s="88"/>
      <c r="B201" s="69"/>
      <c r="C201" s="55"/>
      <c r="D201" s="69"/>
      <c r="E201" s="78"/>
      <c r="F201" s="109"/>
    </row>
    <row r="202" spans="1:11" s="3" customFormat="1" ht="15" hidden="1" customHeight="1">
      <c r="A202" s="124" t="s">
        <v>32</v>
      </c>
      <c r="B202" s="68">
        <v>2240</v>
      </c>
      <c r="C202" s="17"/>
      <c r="D202" s="68"/>
      <c r="E202" s="68"/>
      <c r="F202" s="68"/>
      <c r="G202" s="6"/>
      <c r="H202" s="6"/>
      <c r="I202" s="6"/>
      <c r="J202" s="6"/>
      <c r="K202" s="6"/>
    </row>
    <row r="203" spans="1:11" s="3" customFormat="1" ht="33.75" hidden="1" customHeight="1">
      <c r="A203" s="125"/>
      <c r="B203" s="69"/>
      <c r="C203" s="55"/>
      <c r="D203" s="69"/>
      <c r="E203" s="69"/>
      <c r="F203" s="69"/>
    </row>
    <row r="204" spans="1:11" s="3" customFormat="1" ht="24.75" customHeight="1">
      <c r="A204" s="122" t="s">
        <v>57</v>
      </c>
      <c r="B204" s="123"/>
      <c r="C204" s="20">
        <f>C205</f>
        <v>1709.85</v>
      </c>
      <c r="D204" s="55"/>
      <c r="E204" s="55"/>
      <c r="F204" s="55"/>
    </row>
    <row r="205" spans="1:11" s="3" customFormat="1" ht="16.5" customHeight="1">
      <c r="A205" s="124" t="s">
        <v>110</v>
      </c>
      <c r="B205" s="68">
        <v>2240</v>
      </c>
      <c r="C205" s="14">
        <f>4007.85-2280-18</f>
        <v>1709.85</v>
      </c>
      <c r="D205" s="68"/>
      <c r="E205" s="68"/>
      <c r="F205" s="68"/>
    </row>
    <row r="206" spans="1:11" s="3" customFormat="1" ht="47.25" customHeight="1">
      <c r="A206" s="125"/>
      <c r="B206" s="69"/>
      <c r="C206" s="19"/>
      <c r="D206" s="69"/>
      <c r="E206" s="69"/>
      <c r="F206" s="69"/>
    </row>
    <row r="207" spans="1:11" s="3" customFormat="1" ht="18.75" customHeight="1">
      <c r="A207" s="112" t="s">
        <v>6</v>
      </c>
      <c r="B207" s="113"/>
      <c r="C207" s="22">
        <f>C208+C210</f>
        <v>4730</v>
      </c>
      <c r="D207" s="23"/>
      <c r="E207" s="23"/>
      <c r="F207" s="23"/>
    </row>
    <row r="208" spans="1:11" s="3" customFormat="1" ht="16.5" customHeight="1">
      <c r="A208" s="87" t="s">
        <v>156</v>
      </c>
      <c r="B208" s="68">
        <v>2240</v>
      </c>
      <c r="C208" s="17">
        <f>1700+2390+640</f>
        <v>4730</v>
      </c>
      <c r="D208" s="68"/>
      <c r="E208" s="68"/>
      <c r="F208" s="108"/>
    </row>
    <row r="209" spans="1:6" s="3" customFormat="1" ht="96" customHeight="1">
      <c r="A209" s="88"/>
      <c r="B209" s="69"/>
      <c r="C209" s="55"/>
      <c r="D209" s="69"/>
      <c r="E209" s="69"/>
      <c r="F209" s="109"/>
    </row>
    <row r="210" spans="1:6" s="3" customFormat="1" ht="15.75" hidden="1" customHeight="1">
      <c r="A210" s="87" t="s">
        <v>33</v>
      </c>
      <c r="B210" s="68">
        <v>2240</v>
      </c>
      <c r="C210" s="17"/>
      <c r="D210" s="68"/>
      <c r="E210" s="68"/>
      <c r="F210" s="68"/>
    </row>
    <row r="211" spans="1:6" s="3" customFormat="1" ht="42.75" hidden="1" customHeight="1">
      <c r="A211" s="88"/>
      <c r="B211" s="69"/>
      <c r="C211" s="55"/>
      <c r="D211" s="69"/>
      <c r="E211" s="69"/>
      <c r="F211" s="69"/>
    </row>
    <row r="212" spans="1:6" s="3" customFormat="1" ht="23.25" customHeight="1">
      <c r="A212" s="110" t="s">
        <v>147</v>
      </c>
      <c r="B212" s="111"/>
      <c r="C212" s="28">
        <f>C213</f>
        <v>18</v>
      </c>
      <c r="D212" s="23"/>
      <c r="E212" s="23"/>
      <c r="F212" s="23"/>
    </row>
    <row r="213" spans="1:6" s="3" customFormat="1" ht="18.75">
      <c r="A213" s="87" t="s">
        <v>153</v>
      </c>
      <c r="B213" s="68">
        <v>2240</v>
      </c>
      <c r="C213" s="17">
        <v>18</v>
      </c>
      <c r="D213" s="68"/>
      <c r="E213" s="68"/>
      <c r="F213" s="108"/>
    </row>
    <row r="214" spans="1:6" s="3" customFormat="1" ht="84" customHeight="1">
      <c r="A214" s="88"/>
      <c r="B214" s="69"/>
      <c r="C214" s="55"/>
      <c r="D214" s="69"/>
      <c r="E214" s="69"/>
      <c r="F214" s="109"/>
    </row>
    <row r="215" spans="1:6" s="3" customFormat="1" ht="18.75" hidden="1" customHeight="1">
      <c r="A215" s="114" t="s">
        <v>7</v>
      </c>
      <c r="B215" s="115"/>
      <c r="C215" s="26">
        <f>C216+C218+C220</f>
        <v>0</v>
      </c>
      <c r="D215" s="23"/>
      <c r="E215" s="23"/>
      <c r="F215" s="27"/>
    </row>
    <row r="216" spans="1:6" s="3" customFormat="1" ht="14.25" hidden="1" customHeight="1">
      <c r="A216" s="87" t="s">
        <v>34</v>
      </c>
      <c r="B216" s="68">
        <v>2240</v>
      </c>
      <c r="C216" s="17"/>
      <c r="D216" s="68"/>
      <c r="E216" s="68"/>
      <c r="F216" s="108"/>
    </row>
    <row r="217" spans="1:6" s="3" customFormat="1" ht="57" hidden="1" customHeight="1">
      <c r="A217" s="88"/>
      <c r="B217" s="69"/>
      <c r="C217" s="55"/>
      <c r="D217" s="69"/>
      <c r="E217" s="69"/>
      <c r="F217" s="109"/>
    </row>
    <row r="218" spans="1:6" s="3" customFormat="1" ht="18.75" hidden="1" customHeight="1">
      <c r="A218" s="87" t="s">
        <v>35</v>
      </c>
      <c r="B218" s="68">
        <v>2240</v>
      </c>
      <c r="C218" s="19"/>
      <c r="D218" s="68"/>
      <c r="E218" s="68"/>
      <c r="F218" s="108"/>
    </row>
    <row r="219" spans="1:6" s="3" customFormat="1" ht="32.25" hidden="1" customHeight="1">
      <c r="A219" s="88"/>
      <c r="B219" s="69"/>
      <c r="C219" s="19"/>
      <c r="D219" s="69"/>
      <c r="E219" s="69"/>
      <c r="F219" s="109"/>
    </row>
    <row r="220" spans="1:6" s="3" customFormat="1" ht="20.25" hidden="1" customHeight="1">
      <c r="A220" s="87" t="s">
        <v>36</v>
      </c>
      <c r="B220" s="68">
        <v>2240</v>
      </c>
      <c r="C220" s="19"/>
      <c r="D220" s="68"/>
      <c r="E220" s="68"/>
      <c r="F220" s="108"/>
    </row>
    <row r="221" spans="1:6" s="3" customFormat="1" ht="40.5" hidden="1" customHeight="1">
      <c r="A221" s="88"/>
      <c r="B221" s="69"/>
      <c r="C221" s="19"/>
      <c r="D221" s="69"/>
      <c r="E221" s="69"/>
      <c r="F221" s="109"/>
    </row>
    <row r="222" spans="1:6" s="3" customFormat="1" ht="23.25" hidden="1" customHeight="1">
      <c r="A222" s="110" t="s">
        <v>82</v>
      </c>
      <c r="B222" s="111"/>
      <c r="C222" s="28">
        <f>C223</f>
        <v>0</v>
      </c>
      <c r="D222" s="23"/>
      <c r="E222" s="23"/>
      <c r="F222" s="27"/>
    </row>
    <row r="223" spans="1:6" s="3" customFormat="1" ht="13.5" hidden="1" customHeight="1">
      <c r="A223" s="87" t="s">
        <v>72</v>
      </c>
      <c r="B223" s="68">
        <v>2240</v>
      </c>
      <c r="C223" s="17"/>
      <c r="D223" s="68"/>
      <c r="E223" s="68"/>
      <c r="F223" s="108"/>
    </row>
    <row r="224" spans="1:6" s="3" customFormat="1" ht="78" hidden="1" customHeight="1">
      <c r="A224" s="88"/>
      <c r="B224" s="69"/>
      <c r="C224" s="55"/>
      <c r="D224" s="69"/>
      <c r="E224" s="69"/>
      <c r="F224" s="109"/>
    </row>
    <row r="225" spans="1:6" s="3" customFormat="1" ht="19.5" customHeight="1">
      <c r="A225" s="110" t="s">
        <v>66</v>
      </c>
      <c r="B225" s="111"/>
      <c r="C225" s="28">
        <f>C232+C230+C228+C226</f>
        <v>1160</v>
      </c>
      <c r="D225" s="46"/>
      <c r="E225" s="46"/>
      <c r="F225" s="45"/>
    </row>
    <row r="226" spans="1:6" s="3" customFormat="1" ht="19.5" customHeight="1">
      <c r="A226" s="87" t="s">
        <v>113</v>
      </c>
      <c r="B226" s="119">
        <v>2240</v>
      </c>
      <c r="C226" s="26"/>
      <c r="D226" s="77"/>
      <c r="E226" s="77"/>
      <c r="F226" s="120"/>
    </row>
    <row r="227" spans="1:6" s="3" customFormat="1" ht="137.25" customHeight="1">
      <c r="A227" s="88"/>
      <c r="B227" s="119"/>
      <c r="C227" s="26"/>
      <c r="D227" s="78"/>
      <c r="E227" s="78"/>
      <c r="F227" s="121"/>
    </row>
    <row r="228" spans="1:6" s="3" customFormat="1" ht="19.5" hidden="1" customHeight="1">
      <c r="A228" s="87" t="s">
        <v>73</v>
      </c>
      <c r="B228" s="94">
        <v>2240</v>
      </c>
      <c r="C228" s="26"/>
      <c r="D228" s="77"/>
      <c r="E228" s="77"/>
      <c r="F228" s="120"/>
    </row>
    <row r="229" spans="1:6" s="3" customFormat="1" ht="93" hidden="1" customHeight="1">
      <c r="A229" s="88"/>
      <c r="B229" s="95"/>
      <c r="C229" s="26"/>
      <c r="D229" s="78"/>
      <c r="E229" s="78"/>
      <c r="F229" s="121"/>
    </row>
    <row r="230" spans="1:6" s="3" customFormat="1" ht="19.5" hidden="1" customHeight="1">
      <c r="A230" s="87" t="s">
        <v>73</v>
      </c>
      <c r="B230" s="117">
        <v>2240</v>
      </c>
      <c r="C230" s="26"/>
      <c r="D230" s="23"/>
      <c r="E230" s="23"/>
      <c r="F230" s="27"/>
    </row>
    <row r="231" spans="1:6" s="3" customFormat="1" ht="48" hidden="1" customHeight="1">
      <c r="A231" s="88"/>
      <c r="B231" s="118"/>
      <c r="C231" s="26"/>
      <c r="D231" s="23"/>
      <c r="E231" s="23"/>
      <c r="F231" s="27"/>
    </row>
    <row r="232" spans="1:6" s="3" customFormat="1" ht="33.75" customHeight="1">
      <c r="A232" s="87" t="s">
        <v>120</v>
      </c>
      <c r="B232" s="68">
        <v>2240</v>
      </c>
      <c r="C232" s="17">
        <v>1160</v>
      </c>
      <c r="D232" s="68"/>
      <c r="E232" s="68"/>
      <c r="F232" s="108"/>
    </row>
    <row r="233" spans="1:6" s="3" customFormat="1" ht="33" customHeight="1">
      <c r="A233" s="88"/>
      <c r="B233" s="69"/>
      <c r="C233" s="55"/>
      <c r="D233" s="69"/>
      <c r="E233" s="69"/>
      <c r="F233" s="109"/>
    </row>
    <row r="234" spans="1:6" s="3" customFormat="1" ht="21" customHeight="1">
      <c r="A234" s="110" t="s">
        <v>64</v>
      </c>
      <c r="B234" s="111"/>
      <c r="C234" s="20">
        <f>C235</f>
        <v>0</v>
      </c>
      <c r="D234" s="55"/>
      <c r="E234" s="55"/>
      <c r="F234" s="24"/>
    </row>
    <row r="235" spans="1:6" s="3" customFormat="1" ht="22.5" customHeight="1">
      <c r="A235" s="87" t="s">
        <v>111</v>
      </c>
      <c r="B235" s="68">
        <v>2240</v>
      </c>
      <c r="C235" s="18">
        <v>0</v>
      </c>
      <c r="D235" s="68"/>
      <c r="E235" s="68"/>
      <c r="F235" s="108"/>
    </row>
    <row r="236" spans="1:6" s="3" customFormat="1" ht="55.5" customHeight="1">
      <c r="A236" s="88"/>
      <c r="B236" s="69"/>
      <c r="C236" s="19"/>
      <c r="D236" s="69"/>
      <c r="E236" s="69"/>
      <c r="F236" s="109"/>
    </row>
    <row r="237" spans="1:6" s="3" customFormat="1" ht="23.25" hidden="1" customHeight="1">
      <c r="A237" s="110" t="s">
        <v>66</v>
      </c>
      <c r="B237" s="111"/>
      <c r="C237" s="22">
        <f>C238+C240+C242</f>
        <v>0</v>
      </c>
      <c r="D237" s="23"/>
      <c r="E237" s="23"/>
      <c r="F237" s="27"/>
    </row>
    <row r="238" spans="1:6" s="3" customFormat="1" ht="19.5" hidden="1" customHeight="1">
      <c r="A238" s="87" t="s">
        <v>79</v>
      </c>
      <c r="B238" s="68">
        <v>2240</v>
      </c>
      <c r="C238" s="14">
        <v>0</v>
      </c>
      <c r="D238" s="68"/>
      <c r="E238" s="68"/>
      <c r="F238" s="108"/>
    </row>
    <row r="239" spans="1:6" s="3" customFormat="1" ht="78" hidden="1" customHeight="1">
      <c r="A239" s="88"/>
      <c r="B239" s="69"/>
      <c r="C239" s="55"/>
      <c r="D239" s="69"/>
      <c r="E239" s="69"/>
      <c r="F239" s="109"/>
    </row>
    <row r="240" spans="1:6" s="3" customFormat="1" ht="15.75" hidden="1" customHeight="1">
      <c r="A240" s="87" t="s">
        <v>0</v>
      </c>
      <c r="B240" s="68">
        <v>2240</v>
      </c>
      <c r="C240" s="17"/>
      <c r="D240" s="68"/>
      <c r="E240" s="68"/>
      <c r="F240" s="68"/>
    </row>
    <row r="241" spans="1:6" s="3" customFormat="1" ht="46.5" hidden="1" customHeight="1">
      <c r="A241" s="88"/>
      <c r="B241" s="69"/>
      <c r="C241" s="55"/>
      <c r="D241" s="69"/>
      <c r="E241" s="69"/>
      <c r="F241" s="69"/>
    </row>
    <row r="242" spans="1:6" s="3" customFormat="1" ht="21" hidden="1" customHeight="1">
      <c r="A242" s="87" t="s">
        <v>1</v>
      </c>
      <c r="B242" s="68">
        <v>2240</v>
      </c>
      <c r="C242" s="18"/>
      <c r="D242" s="68"/>
      <c r="E242" s="68"/>
      <c r="F242" s="68"/>
    </row>
    <row r="243" spans="1:6" s="3" customFormat="1" ht="26.25" hidden="1" customHeight="1">
      <c r="A243" s="88"/>
      <c r="B243" s="69"/>
      <c r="C243" s="19"/>
      <c r="D243" s="69"/>
      <c r="E243" s="69"/>
      <c r="F243" s="69"/>
    </row>
    <row r="244" spans="1:6" s="3" customFormat="1" ht="20.25" hidden="1" customHeight="1">
      <c r="A244" s="114" t="s">
        <v>2</v>
      </c>
      <c r="B244" s="115"/>
      <c r="C244" s="18">
        <f>C245</f>
        <v>0</v>
      </c>
      <c r="D244" s="55"/>
      <c r="E244" s="55"/>
      <c r="F244" s="55"/>
    </row>
    <row r="245" spans="1:6" s="3" customFormat="1" ht="18.75" customHeight="1">
      <c r="A245" s="87" t="s">
        <v>121</v>
      </c>
      <c r="B245" s="65">
        <v>2240</v>
      </c>
      <c r="C245" s="25"/>
      <c r="D245" s="68"/>
      <c r="E245" s="68"/>
      <c r="F245" s="68"/>
    </row>
    <row r="246" spans="1:6" s="3" customFormat="1" ht="48.75" customHeight="1">
      <c r="A246" s="88"/>
      <c r="B246" s="67"/>
      <c r="C246" s="19"/>
      <c r="D246" s="116"/>
      <c r="E246" s="116"/>
      <c r="F246" s="116"/>
    </row>
    <row r="247" spans="1:6" s="3" customFormat="1" ht="19.5">
      <c r="A247" s="112" t="s">
        <v>23</v>
      </c>
      <c r="B247" s="113"/>
      <c r="C247" s="22">
        <f>C248+C250</f>
        <v>10380</v>
      </c>
      <c r="D247" s="46"/>
      <c r="E247" s="46"/>
      <c r="F247" s="45"/>
    </row>
    <row r="248" spans="1:6" s="3" customFormat="1" ht="37.5" customHeight="1">
      <c r="A248" s="87" t="s">
        <v>158</v>
      </c>
      <c r="B248" s="68">
        <v>2240</v>
      </c>
      <c r="C248" s="17">
        <v>1380</v>
      </c>
      <c r="D248" s="68"/>
      <c r="E248" s="68"/>
      <c r="F248" s="108"/>
    </row>
    <row r="249" spans="1:6" s="3" customFormat="1" ht="76.5" customHeight="1">
      <c r="A249" s="88"/>
      <c r="B249" s="69"/>
      <c r="C249" s="55"/>
      <c r="D249" s="69"/>
      <c r="E249" s="69"/>
      <c r="F249" s="109"/>
    </row>
    <row r="250" spans="1:6" s="3" customFormat="1" ht="18.75">
      <c r="A250" s="87" t="s">
        <v>157</v>
      </c>
      <c r="B250" s="68">
        <v>2240</v>
      </c>
      <c r="C250" s="17">
        <v>9000</v>
      </c>
      <c r="D250" s="68"/>
      <c r="E250" s="68"/>
      <c r="F250" s="108"/>
    </row>
    <row r="251" spans="1:6" s="3" customFormat="1" ht="43.5" customHeight="1">
      <c r="A251" s="88"/>
      <c r="B251" s="69"/>
      <c r="C251" s="55"/>
      <c r="D251" s="69"/>
      <c r="E251" s="69"/>
      <c r="F251" s="109"/>
    </row>
    <row r="252" spans="1:6" s="3" customFormat="1" ht="21" customHeight="1">
      <c r="A252" s="110" t="s">
        <v>63</v>
      </c>
      <c r="B252" s="111"/>
      <c r="C252" s="22">
        <f>C253+C255</f>
        <v>0</v>
      </c>
      <c r="D252" s="23"/>
      <c r="E252" s="23"/>
      <c r="F252" s="27"/>
    </row>
    <row r="253" spans="1:6" s="3" customFormat="1" ht="18.75">
      <c r="A253" s="87" t="s">
        <v>112</v>
      </c>
      <c r="B253" s="68">
        <v>2240</v>
      </c>
      <c r="C253" s="17">
        <v>0</v>
      </c>
      <c r="D253" s="68"/>
      <c r="E253" s="68"/>
      <c r="F253" s="108"/>
    </row>
    <row r="254" spans="1:6" s="3" customFormat="1" ht="96" customHeight="1">
      <c r="A254" s="88"/>
      <c r="B254" s="69"/>
      <c r="C254" s="55"/>
      <c r="D254" s="69"/>
      <c r="E254" s="69"/>
      <c r="F254" s="109"/>
    </row>
    <row r="255" spans="1:6" s="3" customFormat="1" ht="18.75">
      <c r="A255" s="87" t="s">
        <v>139</v>
      </c>
      <c r="B255" s="68">
        <v>2240</v>
      </c>
      <c r="C255" s="17"/>
      <c r="D255" s="68"/>
      <c r="E255" s="68"/>
      <c r="F255" s="108"/>
    </row>
    <row r="256" spans="1:6" s="3" customFormat="1" ht="86.25" customHeight="1">
      <c r="A256" s="88"/>
      <c r="B256" s="69"/>
      <c r="C256" s="55"/>
      <c r="D256" s="69"/>
      <c r="E256" s="69"/>
      <c r="F256" s="109"/>
    </row>
    <row r="257" spans="1:6" s="3" customFormat="1" ht="18.75">
      <c r="A257" s="71" t="s">
        <v>24</v>
      </c>
      <c r="B257" s="105"/>
      <c r="C257" s="30">
        <f>SUM(C179+C184+C187+C190+C193+C196+C199+C204+C207+C212+C215+C222+C225+C234+C237+C244+C247+C252+C194)</f>
        <v>23800</v>
      </c>
      <c r="D257" s="57"/>
      <c r="E257" s="57"/>
      <c r="F257" s="57"/>
    </row>
    <row r="258" spans="1:6" s="3" customFormat="1" ht="18.75">
      <c r="A258" s="56"/>
      <c r="B258" s="54"/>
      <c r="C258" s="31">
        <f>C263</f>
        <v>0</v>
      </c>
      <c r="D258" s="52"/>
      <c r="E258" s="52"/>
      <c r="F258" s="52"/>
    </row>
    <row r="259" spans="1:6" s="3" customFormat="1" ht="18.75">
      <c r="A259" s="68" t="s">
        <v>137</v>
      </c>
      <c r="B259" s="106">
        <v>3110</v>
      </c>
      <c r="C259" s="30">
        <f>60000-2450</f>
        <v>57550</v>
      </c>
      <c r="D259" s="85"/>
      <c r="E259" s="85"/>
      <c r="F259" s="68"/>
    </row>
    <row r="260" spans="1:6" s="3" customFormat="1" ht="18.75">
      <c r="A260" s="69"/>
      <c r="B260" s="107"/>
      <c r="C260" s="31"/>
      <c r="D260" s="86"/>
      <c r="E260" s="86"/>
      <c r="F260" s="69"/>
    </row>
    <row r="261" spans="1:6" s="3" customFormat="1" ht="18.75">
      <c r="A261" s="68" t="s">
        <v>154</v>
      </c>
      <c r="B261" s="85">
        <v>3142</v>
      </c>
      <c r="C261" s="10">
        <f>600000+20000+25000</f>
        <v>645000</v>
      </c>
      <c r="D261" s="85"/>
      <c r="E261" s="68"/>
      <c r="F261" s="85"/>
    </row>
    <row r="262" spans="1:6" s="3" customFormat="1" ht="129" customHeight="1">
      <c r="A262" s="69"/>
      <c r="B262" s="86"/>
      <c r="C262" s="55"/>
      <c r="D262" s="86"/>
      <c r="E262" s="69"/>
      <c r="F262" s="86"/>
    </row>
    <row r="263" spans="1:6" s="3" customFormat="1" ht="20.25" customHeight="1">
      <c r="A263" s="71"/>
      <c r="B263" s="72"/>
      <c r="C263" s="10"/>
      <c r="D263" s="32"/>
      <c r="E263" s="58"/>
      <c r="F263" s="32"/>
    </row>
    <row r="264" spans="1:6" s="3" customFormat="1" ht="18.75">
      <c r="A264" s="68" t="s">
        <v>25</v>
      </c>
      <c r="B264" s="85">
        <v>2270</v>
      </c>
      <c r="C264" s="30">
        <f>C268+C274+C286+C292</f>
        <v>4500</v>
      </c>
      <c r="D264" s="85"/>
      <c r="E264" s="68"/>
      <c r="F264" s="85"/>
    </row>
    <row r="265" spans="1:6" s="3" customFormat="1" ht="54" customHeight="1">
      <c r="A265" s="69"/>
      <c r="B265" s="86"/>
      <c r="C265" s="55"/>
      <c r="D265" s="86"/>
      <c r="E265" s="69"/>
      <c r="F265" s="86"/>
    </row>
    <row r="266" spans="1:6" s="3" customFormat="1" ht="18.75">
      <c r="A266" s="83" t="s">
        <v>151</v>
      </c>
      <c r="B266" s="85">
        <v>2272</v>
      </c>
      <c r="C266" s="17">
        <v>940</v>
      </c>
      <c r="D266" s="68"/>
      <c r="E266" s="68"/>
      <c r="F266" s="68"/>
    </row>
    <row r="267" spans="1:6" s="3" customFormat="1" ht="122.25" customHeight="1">
      <c r="A267" s="84"/>
      <c r="B267" s="86"/>
      <c r="C267" s="17"/>
      <c r="D267" s="69"/>
      <c r="E267" s="69"/>
      <c r="F267" s="69"/>
    </row>
    <row r="268" spans="1:6" s="3" customFormat="1" ht="18.75">
      <c r="A268" s="98" t="s">
        <v>26</v>
      </c>
      <c r="B268" s="99"/>
      <c r="C268" s="17">
        <f>C266</f>
        <v>940</v>
      </c>
      <c r="D268" s="68"/>
      <c r="E268" s="68"/>
      <c r="F268" s="102"/>
    </row>
    <row r="269" spans="1:6" s="3" customFormat="1" ht="52.5" customHeight="1">
      <c r="A269" s="100"/>
      <c r="B269" s="101"/>
      <c r="C269" s="17"/>
      <c r="D269" s="69"/>
      <c r="E269" s="69"/>
      <c r="F269" s="103"/>
    </row>
    <row r="270" spans="1:6" s="3" customFormat="1" ht="27" customHeight="1">
      <c r="A270" s="104" t="s">
        <v>29</v>
      </c>
      <c r="B270" s="85">
        <v>2273</v>
      </c>
      <c r="C270" s="17">
        <f>C274</f>
        <v>1500</v>
      </c>
      <c r="D270" s="68"/>
      <c r="E270" s="68"/>
      <c r="F270" s="102"/>
    </row>
    <row r="271" spans="1:6" s="3" customFormat="1" ht="63" customHeight="1">
      <c r="A271" s="104"/>
      <c r="B271" s="86"/>
      <c r="C271" s="55"/>
      <c r="D271" s="69"/>
      <c r="E271" s="69"/>
      <c r="F271" s="103"/>
    </row>
    <row r="272" spans="1:6" s="3" customFormat="1" ht="18" customHeight="1">
      <c r="A272" s="87" t="s">
        <v>114</v>
      </c>
      <c r="B272" s="68">
        <v>2273</v>
      </c>
      <c r="C272" s="17">
        <v>1500</v>
      </c>
      <c r="D272" s="89"/>
      <c r="E272" s="68"/>
      <c r="F272" s="68"/>
    </row>
    <row r="273" spans="1:6" s="3" customFormat="1" ht="117.75" customHeight="1">
      <c r="A273" s="88"/>
      <c r="B273" s="69"/>
      <c r="C273" s="55"/>
      <c r="D273" s="90"/>
      <c r="E273" s="69"/>
      <c r="F273" s="69"/>
    </row>
    <row r="274" spans="1:6" s="3" customFormat="1" ht="16.5" customHeight="1">
      <c r="A274" s="79" t="s">
        <v>27</v>
      </c>
      <c r="B274" s="91"/>
      <c r="C274" s="17">
        <f>C272</f>
        <v>1500</v>
      </c>
      <c r="D274" s="89"/>
      <c r="E274" s="68"/>
      <c r="F274" s="97"/>
    </row>
    <row r="275" spans="1:6" s="3" customFormat="1" ht="18.75">
      <c r="A275" s="80"/>
      <c r="B275" s="92"/>
      <c r="C275" s="55"/>
      <c r="D275" s="90"/>
      <c r="E275" s="69"/>
      <c r="F275" s="97"/>
    </row>
    <row r="276" spans="1:6" s="3" customFormat="1" ht="18.75">
      <c r="A276" s="94" t="s">
        <v>60</v>
      </c>
      <c r="B276" s="94">
        <v>2271</v>
      </c>
      <c r="C276" s="17">
        <f>C286</f>
        <v>2000</v>
      </c>
      <c r="D276" s="89"/>
      <c r="E276" s="68"/>
      <c r="F276" s="96"/>
    </row>
    <row r="277" spans="1:6" s="3" customFormat="1" ht="18.75">
      <c r="A277" s="95"/>
      <c r="B277" s="95"/>
      <c r="C277" s="55"/>
      <c r="D277" s="90"/>
      <c r="E277" s="69"/>
      <c r="F277" s="96"/>
    </row>
    <row r="278" spans="1:6" s="3" customFormat="1" ht="18.75" hidden="1">
      <c r="A278" s="87" t="s">
        <v>74</v>
      </c>
      <c r="B278" s="94">
        <v>2271</v>
      </c>
      <c r="C278" s="14"/>
      <c r="D278" s="33"/>
      <c r="E278" s="58"/>
      <c r="F278" s="93"/>
    </row>
    <row r="279" spans="1:6" s="3" customFormat="1" ht="30.75" hidden="1" customHeight="1">
      <c r="A279" s="88"/>
      <c r="B279" s="95"/>
      <c r="C279" s="55"/>
      <c r="D279" s="33"/>
      <c r="E279" s="58"/>
      <c r="F279" s="93"/>
    </row>
    <row r="280" spans="1:6" s="3" customFormat="1" ht="18.75">
      <c r="A280" s="87" t="s">
        <v>115</v>
      </c>
      <c r="B280" s="68">
        <v>2271</v>
      </c>
      <c r="C280" s="17">
        <v>2000</v>
      </c>
      <c r="D280" s="89"/>
      <c r="E280" s="68"/>
      <c r="F280" s="93"/>
    </row>
    <row r="281" spans="1:6" s="3" customFormat="1" ht="162" customHeight="1">
      <c r="A281" s="88"/>
      <c r="B281" s="69"/>
      <c r="C281" s="55"/>
      <c r="D281" s="90"/>
      <c r="E281" s="69"/>
      <c r="F281" s="93"/>
    </row>
    <row r="282" spans="1:6" s="3" customFormat="1" ht="18.75" hidden="1">
      <c r="A282" s="87" t="s">
        <v>37</v>
      </c>
      <c r="B282" s="68">
        <v>2274</v>
      </c>
      <c r="C282" s="55"/>
      <c r="D282" s="89"/>
      <c r="E282" s="68"/>
      <c r="F282" s="68"/>
    </row>
    <row r="283" spans="1:6" s="3" customFormat="1" ht="18.75" hidden="1">
      <c r="A283" s="88"/>
      <c r="B283" s="69"/>
      <c r="C283" s="55"/>
      <c r="D283" s="90"/>
      <c r="E283" s="69"/>
      <c r="F283" s="69"/>
    </row>
    <row r="284" spans="1:6" s="3" customFormat="1" ht="18.75" hidden="1">
      <c r="A284" s="87" t="s">
        <v>37</v>
      </c>
      <c r="B284" s="68">
        <v>2274</v>
      </c>
      <c r="C284" s="14"/>
      <c r="D284" s="89"/>
      <c r="E284" s="68"/>
      <c r="F284" s="68"/>
    </row>
    <row r="285" spans="1:6" s="3" customFormat="1" ht="36.75" hidden="1" customHeight="1">
      <c r="A285" s="88"/>
      <c r="B285" s="69"/>
      <c r="C285" s="55"/>
      <c r="D285" s="90"/>
      <c r="E285" s="69"/>
      <c r="F285" s="69"/>
    </row>
    <row r="286" spans="1:6" s="3" customFormat="1" ht="18.75">
      <c r="A286" s="79" t="s">
        <v>61</v>
      </c>
      <c r="B286" s="91"/>
      <c r="C286" s="17">
        <f>C280+C282+C284+C278</f>
        <v>2000</v>
      </c>
      <c r="D286" s="89"/>
      <c r="E286" s="68"/>
      <c r="F286" s="68"/>
    </row>
    <row r="287" spans="1:6" s="3" customFormat="1" ht="18.75">
      <c r="A287" s="80"/>
      <c r="B287" s="92"/>
      <c r="C287" s="55"/>
      <c r="D287" s="90"/>
      <c r="E287" s="69"/>
      <c r="F287" s="69"/>
    </row>
    <row r="288" spans="1:6" s="3" customFormat="1" ht="18.75">
      <c r="A288" s="79" t="s">
        <v>149</v>
      </c>
      <c r="B288" s="81"/>
      <c r="C288" s="31">
        <f>C290</f>
        <v>60</v>
      </c>
      <c r="D288" s="33"/>
      <c r="E288" s="58"/>
      <c r="F288" s="58"/>
    </row>
    <row r="289" spans="1:6" s="3" customFormat="1" ht="18.75" customHeight="1">
      <c r="A289" s="80"/>
      <c r="B289" s="82"/>
      <c r="C289" s="31"/>
      <c r="D289" s="33"/>
      <c r="E289" s="58"/>
      <c r="F289" s="58"/>
    </row>
    <row r="290" spans="1:6" s="3" customFormat="1" ht="19.5" customHeight="1">
      <c r="A290" s="83" t="s">
        <v>152</v>
      </c>
      <c r="B290" s="85">
        <v>2275</v>
      </c>
      <c r="C290" s="47">
        <v>60</v>
      </c>
      <c r="D290" s="85"/>
      <c r="E290" s="68"/>
      <c r="F290" s="50"/>
    </row>
    <row r="291" spans="1:6" s="3" customFormat="1" ht="87" customHeight="1">
      <c r="A291" s="84"/>
      <c r="B291" s="86"/>
      <c r="C291" s="55"/>
      <c r="D291" s="86"/>
      <c r="E291" s="69"/>
      <c r="F291" s="51"/>
    </row>
    <row r="292" spans="1:6" s="3" customFormat="1" ht="28.5" customHeight="1">
      <c r="A292" s="71" t="s">
        <v>150</v>
      </c>
      <c r="B292" s="72"/>
      <c r="C292" s="31">
        <f>C290</f>
        <v>60</v>
      </c>
      <c r="D292" s="32"/>
      <c r="E292" s="58"/>
      <c r="F292" s="58"/>
    </row>
    <row r="293" spans="1:6" s="3" customFormat="1" ht="28.5" customHeight="1">
      <c r="A293" s="60"/>
      <c r="B293" s="61"/>
      <c r="C293" s="30"/>
      <c r="D293" s="32"/>
      <c r="E293" s="62"/>
      <c r="F293" s="62"/>
    </row>
    <row r="294" spans="1:6" s="3" customFormat="1" ht="28.5" customHeight="1">
      <c r="A294" s="71" t="s">
        <v>160</v>
      </c>
      <c r="B294" s="72"/>
      <c r="C294" s="30"/>
      <c r="D294" s="32"/>
      <c r="E294" s="62"/>
      <c r="F294" s="62"/>
    </row>
    <row r="295" spans="1:6" s="3" customFormat="1" ht="39.75" customHeight="1">
      <c r="A295" s="63" t="s">
        <v>161</v>
      </c>
      <c r="B295" s="59">
        <v>2250</v>
      </c>
      <c r="C295" s="30">
        <v>5000</v>
      </c>
      <c r="D295" s="32"/>
      <c r="E295" s="62"/>
      <c r="F295" s="62"/>
    </row>
    <row r="296" spans="1:6" s="3" customFormat="1" ht="17.25" customHeight="1">
      <c r="A296" s="73" t="s">
        <v>148</v>
      </c>
      <c r="B296" s="74"/>
      <c r="C296" s="30">
        <f>C292+C286+C274+C268+C257+C259+C176+C261+C295</f>
        <v>778376.17</v>
      </c>
      <c r="D296" s="68"/>
      <c r="E296" s="68"/>
      <c r="F296" s="77"/>
    </row>
    <row r="297" spans="1:6" s="3" customFormat="1" ht="54.75" customHeight="1">
      <c r="A297" s="75"/>
      <c r="B297" s="76"/>
      <c r="C297" s="46"/>
      <c r="D297" s="69"/>
      <c r="E297" s="69"/>
      <c r="F297" s="78"/>
    </row>
    <row r="298" spans="1:6" s="3" customFormat="1" ht="18" customHeight="1">
      <c r="A298" s="64" t="s">
        <v>28</v>
      </c>
      <c r="B298" s="65"/>
      <c r="C298" s="28"/>
      <c r="D298" s="68"/>
      <c r="E298" s="68"/>
      <c r="F298" s="77"/>
    </row>
    <row r="299" spans="1:6" s="3" customFormat="1" ht="54" customHeight="1">
      <c r="A299" s="66"/>
      <c r="B299" s="67"/>
      <c r="C299" s="46"/>
      <c r="D299" s="69"/>
      <c r="E299" s="69"/>
      <c r="F299" s="78"/>
    </row>
    <row r="300" spans="1:6" s="3" customFormat="1" ht="18" hidden="1" customHeight="1">
      <c r="A300" s="64"/>
      <c r="B300" s="65"/>
      <c r="C300" s="17"/>
      <c r="D300" s="68"/>
      <c r="E300" s="68"/>
      <c r="F300" s="68"/>
    </row>
    <row r="301" spans="1:6" s="3" customFormat="1" ht="27.75" hidden="1" customHeight="1">
      <c r="A301" s="66"/>
      <c r="B301" s="67"/>
      <c r="C301" s="55"/>
      <c r="D301" s="69"/>
      <c r="E301" s="69"/>
      <c r="F301" s="69"/>
    </row>
    <row r="302" spans="1:6" s="3" customFormat="1" ht="18.75">
      <c r="A302" s="34"/>
      <c r="B302" s="35"/>
      <c r="C302" s="36"/>
      <c r="D302" s="36"/>
      <c r="E302" s="36"/>
      <c r="F302" s="36"/>
    </row>
    <row r="303" spans="1:6" s="3" customFormat="1" ht="18.75">
      <c r="A303" s="37"/>
      <c r="B303" s="38"/>
      <c r="C303" s="36"/>
      <c r="D303" s="36"/>
      <c r="E303" s="36"/>
      <c r="F303" s="36"/>
    </row>
    <row r="304" spans="1:6" s="3" customFormat="1" ht="18.75">
      <c r="A304" s="70" t="s">
        <v>146</v>
      </c>
      <c r="B304" s="70"/>
      <c r="C304" s="70"/>
      <c r="D304" s="70"/>
      <c r="E304" s="70"/>
      <c r="F304" s="36"/>
    </row>
    <row r="305" spans="1:6" s="3" customFormat="1" ht="18.75">
      <c r="A305" s="49"/>
      <c r="B305" s="49"/>
      <c r="C305" s="49"/>
      <c r="D305" s="49"/>
      <c r="E305" s="49"/>
      <c r="F305" s="36"/>
    </row>
    <row r="306" spans="1:6" s="3" customFormat="1" ht="30" customHeight="1">
      <c r="A306" s="39" t="s">
        <v>67</v>
      </c>
      <c r="B306" s="40"/>
      <c r="C306" s="36" t="s">
        <v>145</v>
      </c>
      <c r="D306" s="41"/>
      <c r="E306" s="42"/>
      <c r="F306" s="36"/>
    </row>
    <row r="307" spans="1:6" ht="21.75" customHeight="1">
      <c r="A307" s="39"/>
      <c r="B307" s="40"/>
      <c r="C307" s="43"/>
      <c r="D307" s="41"/>
      <c r="E307" s="42"/>
      <c r="F307" s="44"/>
    </row>
    <row r="308" spans="1:6" ht="28.5" customHeight="1">
      <c r="A308" s="39"/>
      <c r="B308" s="40"/>
      <c r="C308" s="43"/>
      <c r="D308" s="41"/>
      <c r="E308" s="42"/>
      <c r="F308" s="44"/>
    </row>
  </sheetData>
  <mergeCells count="644">
    <mergeCell ref="A12:B12"/>
    <mergeCell ref="A13:A14"/>
    <mergeCell ref="B13:B14"/>
    <mergeCell ref="D13:D14"/>
    <mergeCell ref="E13:E14"/>
    <mergeCell ref="F13:F14"/>
    <mergeCell ref="A4:F4"/>
    <mergeCell ref="A5:F5"/>
    <mergeCell ref="A6:F6"/>
    <mergeCell ref="A9:F9"/>
    <mergeCell ref="A10:A11"/>
    <mergeCell ref="B10:B11"/>
    <mergeCell ref="D10:D11"/>
    <mergeCell ref="E10:E11"/>
    <mergeCell ref="F10:F11"/>
    <mergeCell ref="A19:B19"/>
    <mergeCell ref="A20:A21"/>
    <mergeCell ref="B20:B21"/>
    <mergeCell ref="D20:D21"/>
    <mergeCell ref="E20:E21"/>
    <mergeCell ref="F20:F21"/>
    <mergeCell ref="A15:A16"/>
    <mergeCell ref="B15:B16"/>
    <mergeCell ref="D15:D16"/>
    <mergeCell ref="E15:E16"/>
    <mergeCell ref="F15:F16"/>
    <mergeCell ref="A17:A18"/>
    <mergeCell ref="B17:B18"/>
    <mergeCell ref="D17:D18"/>
    <mergeCell ref="E17:E18"/>
    <mergeCell ref="F17:F18"/>
    <mergeCell ref="A22:A23"/>
    <mergeCell ref="B22:B23"/>
    <mergeCell ref="D22:D23"/>
    <mergeCell ref="E22:E23"/>
    <mergeCell ref="F22:F23"/>
    <mergeCell ref="A24:A25"/>
    <mergeCell ref="B24:B25"/>
    <mergeCell ref="D24:D25"/>
    <mergeCell ref="E24:E25"/>
    <mergeCell ref="F24:F25"/>
    <mergeCell ref="A26:A27"/>
    <mergeCell ref="B26:B27"/>
    <mergeCell ref="D26:D27"/>
    <mergeCell ref="E26:E27"/>
    <mergeCell ref="F26:F27"/>
    <mergeCell ref="A28:A29"/>
    <mergeCell ref="B28:B29"/>
    <mergeCell ref="D28:D29"/>
    <mergeCell ref="E28:E29"/>
    <mergeCell ref="F28:F29"/>
    <mergeCell ref="A30:A31"/>
    <mergeCell ref="B30:B31"/>
    <mergeCell ref="D30:D31"/>
    <mergeCell ref="E30:E31"/>
    <mergeCell ref="F30:F31"/>
    <mergeCell ref="A32:A33"/>
    <mergeCell ref="B32:B33"/>
    <mergeCell ref="D32:D33"/>
    <mergeCell ref="E32:E33"/>
    <mergeCell ref="F32:F33"/>
    <mergeCell ref="A34:A35"/>
    <mergeCell ref="B34:B35"/>
    <mergeCell ref="D34:D35"/>
    <mergeCell ref="E34:E35"/>
    <mergeCell ref="F34:F35"/>
    <mergeCell ref="A36:A37"/>
    <mergeCell ref="B36:B37"/>
    <mergeCell ref="D36:D37"/>
    <mergeCell ref="E36:E37"/>
    <mergeCell ref="F36:F37"/>
    <mergeCell ref="A42:A43"/>
    <mergeCell ref="B42:B43"/>
    <mergeCell ref="D42:D43"/>
    <mergeCell ref="E42:E43"/>
    <mergeCell ref="F42:F43"/>
    <mergeCell ref="A44:B44"/>
    <mergeCell ref="A38:A39"/>
    <mergeCell ref="B38:B39"/>
    <mergeCell ref="D38:D39"/>
    <mergeCell ref="E38:E39"/>
    <mergeCell ref="F38:F39"/>
    <mergeCell ref="A40:A41"/>
    <mergeCell ref="B40:B41"/>
    <mergeCell ref="D40:D41"/>
    <mergeCell ref="E40:E41"/>
    <mergeCell ref="F40:F41"/>
    <mergeCell ref="A48:A49"/>
    <mergeCell ref="B48:B49"/>
    <mergeCell ref="D48:D49"/>
    <mergeCell ref="E48:E49"/>
    <mergeCell ref="F48:F49"/>
    <mergeCell ref="A50:B50"/>
    <mergeCell ref="A45:A46"/>
    <mergeCell ref="B45:B46"/>
    <mergeCell ref="D45:D46"/>
    <mergeCell ref="E45:E46"/>
    <mergeCell ref="F45:F46"/>
    <mergeCell ref="A47:B47"/>
    <mergeCell ref="A51:A52"/>
    <mergeCell ref="B51:B52"/>
    <mergeCell ref="D51:D52"/>
    <mergeCell ref="E51:E52"/>
    <mergeCell ref="F51:F52"/>
    <mergeCell ref="A53:A54"/>
    <mergeCell ref="B53:B54"/>
    <mergeCell ref="D53:D54"/>
    <mergeCell ref="E53:E54"/>
    <mergeCell ref="F53:F54"/>
    <mergeCell ref="A55:A56"/>
    <mergeCell ref="B55:B56"/>
    <mergeCell ref="D55:D56"/>
    <mergeCell ref="E55:E56"/>
    <mergeCell ref="F55:F56"/>
    <mergeCell ref="A57:A58"/>
    <mergeCell ref="B57:B58"/>
    <mergeCell ref="D57:D58"/>
    <mergeCell ref="E57:E58"/>
    <mergeCell ref="F57:F58"/>
    <mergeCell ref="A59:A60"/>
    <mergeCell ref="B59:B60"/>
    <mergeCell ref="D59:D60"/>
    <mergeCell ref="E59:E60"/>
    <mergeCell ref="F59:F60"/>
    <mergeCell ref="A61:A62"/>
    <mergeCell ref="B61:B62"/>
    <mergeCell ref="D61:D62"/>
    <mergeCell ref="E61:E62"/>
    <mergeCell ref="F61:F62"/>
    <mergeCell ref="A63:A64"/>
    <mergeCell ref="B63:B64"/>
    <mergeCell ref="D63:D64"/>
    <mergeCell ref="E63:E64"/>
    <mergeCell ref="F63:F64"/>
    <mergeCell ref="A65:A66"/>
    <mergeCell ref="B65:B66"/>
    <mergeCell ref="D65:D66"/>
    <mergeCell ref="E65:E66"/>
    <mergeCell ref="F65:F66"/>
    <mergeCell ref="A67:A68"/>
    <mergeCell ref="B67:B68"/>
    <mergeCell ref="D67:D68"/>
    <mergeCell ref="E67:E68"/>
    <mergeCell ref="F67:F68"/>
    <mergeCell ref="A69:A70"/>
    <mergeCell ref="B69:B70"/>
    <mergeCell ref="D69:D70"/>
    <mergeCell ref="E69:E70"/>
    <mergeCell ref="F69:F70"/>
    <mergeCell ref="A71:A72"/>
    <mergeCell ref="B71:B72"/>
    <mergeCell ref="D71:D72"/>
    <mergeCell ref="E71:E72"/>
    <mergeCell ref="F71:F72"/>
    <mergeCell ref="A73:A74"/>
    <mergeCell ref="B73:B74"/>
    <mergeCell ref="D73:D74"/>
    <mergeCell ref="E73:E74"/>
    <mergeCell ref="F73:F74"/>
    <mergeCell ref="A75:A76"/>
    <mergeCell ref="B75:B76"/>
    <mergeCell ref="D75:D76"/>
    <mergeCell ref="E75:E76"/>
    <mergeCell ref="F75:F76"/>
    <mergeCell ref="A77:A78"/>
    <mergeCell ref="B77:B78"/>
    <mergeCell ref="D77:D78"/>
    <mergeCell ref="E77:E78"/>
    <mergeCell ref="F77:F78"/>
    <mergeCell ref="A79:A80"/>
    <mergeCell ref="B79:B80"/>
    <mergeCell ref="D79:D80"/>
    <mergeCell ref="E79:E80"/>
    <mergeCell ref="F79:F80"/>
    <mergeCell ref="A81:A82"/>
    <mergeCell ref="B81:B82"/>
    <mergeCell ref="D81:D82"/>
    <mergeCell ref="E81:E82"/>
    <mergeCell ref="F81:F82"/>
    <mergeCell ref="A83:A84"/>
    <mergeCell ref="B83:B84"/>
    <mergeCell ref="D83:D84"/>
    <mergeCell ref="E83:E84"/>
    <mergeCell ref="F83:F84"/>
    <mergeCell ref="A85:A86"/>
    <mergeCell ref="B85:B86"/>
    <mergeCell ref="D85:D86"/>
    <mergeCell ref="E85:E86"/>
    <mergeCell ref="F85:F86"/>
    <mergeCell ref="A87:A88"/>
    <mergeCell ref="B87:B88"/>
    <mergeCell ref="D87:D88"/>
    <mergeCell ref="E87:E88"/>
    <mergeCell ref="F87:F88"/>
    <mergeCell ref="A89:A90"/>
    <mergeCell ref="B89:B90"/>
    <mergeCell ref="D89:D90"/>
    <mergeCell ref="E89:E90"/>
    <mergeCell ref="F89:F90"/>
    <mergeCell ref="A91:A92"/>
    <mergeCell ref="B91:B92"/>
    <mergeCell ref="D91:D92"/>
    <mergeCell ref="E91:E92"/>
    <mergeCell ref="F91:F92"/>
    <mergeCell ref="A93:A94"/>
    <mergeCell ref="B93:B94"/>
    <mergeCell ref="D93:D94"/>
    <mergeCell ref="E93:E94"/>
    <mergeCell ref="F93:F94"/>
    <mergeCell ref="A99:B99"/>
    <mergeCell ref="A100:A101"/>
    <mergeCell ref="B100:B101"/>
    <mergeCell ref="D100:D101"/>
    <mergeCell ref="E100:E101"/>
    <mergeCell ref="F100:F101"/>
    <mergeCell ref="A95:A96"/>
    <mergeCell ref="B95:B96"/>
    <mergeCell ref="D95:D96"/>
    <mergeCell ref="E95:E96"/>
    <mergeCell ref="F95:F96"/>
    <mergeCell ref="A97:A98"/>
    <mergeCell ref="B97:B98"/>
    <mergeCell ref="D97:D98"/>
    <mergeCell ref="E97:E98"/>
    <mergeCell ref="F97:F98"/>
    <mergeCell ref="A105:A106"/>
    <mergeCell ref="B105:B106"/>
    <mergeCell ref="D105:D106"/>
    <mergeCell ref="E105:E106"/>
    <mergeCell ref="F105:F106"/>
    <mergeCell ref="A107:B107"/>
    <mergeCell ref="A102:B102"/>
    <mergeCell ref="A103:A104"/>
    <mergeCell ref="B103:B104"/>
    <mergeCell ref="D103:D104"/>
    <mergeCell ref="E103:E104"/>
    <mergeCell ref="F103:F104"/>
    <mergeCell ref="A112:B112"/>
    <mergeCell ref="A113:A114"/>
    <mergeCell ref="B113:B114"/>
    <mergeCell ref="D113:D114"/>
    <mergeCell ref="E113:E114"/>
    <mergeCell ref="F113:F114"/>
    <mergeCell ref="A108:A109"/>
    <mergeCell ref="B108:B109"/>
    <mergeCell ref="D108:D109"/>
    <mergeCell ref="E108:E109"/>
    <mergeCell ref="F108:F109"/>
    <mergeCell ref="A110:A111"/>
    <mergeCell ref="B110:B111"/>
    <mergeCell ref="D110:D111"/>
    <mergeCell ref="E110:E111"/>
    <mergeCell ref="F110:F111"/>
    <mergeCell ref="A115:A116"/>
    <mergeCell ref="B115:B116"/>
    <mergeCell ref="D115:D116"/>
    <mergeCell ref="E115:E116"/>
    <mergeCell ref="F115:F116"/>
    <mergeCell ref="A117:A118"/>
    <mergeCell ref="B117:B118"/>
    <mergeCell ref="D117:D118"/>
    <mergeCell ref="E117:E118"/>
    <mergeCell ref="F117:F118"/>
    <mergeCell ref="A119:A120"/>
    <mergeCell ref="B119:B120"/>
    <mergeCell ref="D119:D120"/>
    <mergeCell ref="E119:E120"/>
    <mergeCell ref="F119:F120"/>
    <mergeCell ref="A121:A122"/>
    <mergeCell ref="B121:B122"/>
    <mergeCell ref="D121:D122"/>
    <mergeCell ref="E121:E122"/>
    <mergeCell ref="F121:F122"/>
    <mergeCell ref="A123:A124"/>
    <mergeCell ref="B123:B124"/>
    <mergeCell ref="D123:D124"/>
    <mergeCell ref="E123:E124"/>
    <mergeCell ref="F123:F124"/>
    <mergeCell ref="A125:A126"/>
    <mergeCell ref="B125:B126"/>
    <mergeCell ref="D125:D126"/>
    <mergeCell ref="E125:E126"/>
    <mergeCell ref="F125:F126"/>
    <mergeCell ref="A127:A128"/>
    <mergeCell ref="B127:B128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A137:A138"/>
    <mergeCell ref="B137:B138"/>
    <mergeCell ref="D137:D138"/>
    <mergeCell ref="E137:E138"/>
    <mergeCell ref="F137:F138"/>
    <mergeCell ref="A143:A144"/>
    <mergeCell ref="B143:B144"/>
    <mergeCell ref="D143:D144"/>
    <mergeCell ref="E143:E144"/>
    <mergeCell ref="F143:F144"/>
    <mergeCell ref="A145:B145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6:A147"/>
    <mergeCell ref="B146:B147"/>
    <mergeCell ref="D146:D147"/>
    <mergeCell ref="E146:E147"/>
    <mergeCell ref="F146:F147"/>
    <mergeCell ref="A148:A149"/>
    <mergeCell ref="B148:B149"/>
    <mergeCell ref="D148:D149"/>
    <mergeCell ref="E148:E149"/>
    <mergeCell ref="F148:F149"/>
    <mergeCell ref="A153:B153"/>
    <mergeCell ref="A154:A155"/>
    <mergeCell ref="B154:B155"/>
    <mergeCell ref="D154:D155"/>
    <mergeCell ref="E154:E155"/>
    <mergeCell ref="F154:F155"/>
    <mergeCell ref="A150:B150"/>
    <mergeCell ref="A151:A152"/>
    <mergeCell ref="B151:B152"/>
    <mergeCell ref="D151:D152"/>
    <mergeCell ref="E151:E152"/>
    <mergeCell ref="F151:F152"/>
    <mergeCell ref="F158:F159"/>
    <mergeCell ref="A160:A161"/>
    <mergeCell ref="B160:B161"/>
    <mergeCell ref="A162:A163"/>
    <mergeCell ref="B162:B163"/>
    <mergeCell ref="D162:D163"/>
    <mergeCell ref="E162:E163"/>
    <mergeCell ref="F162:F163"/>
    <mergeCell ref="A156:A157"/>
    <mergeCell ref="B156:B157"/>
    <mergeCell ref="A158:A159"/>
    <mergeCell ref="B158:B159"/>
    <mergeCell ref="D158:D159"/>
    <mergeCell ref="E158:E159"/>
    <mergeCell ref="E167:E168"/>
    <mergeCell ref="F167:F168"/>
    <mergeCell ref="A169:B169"/>
    <mergeCell ref="A164:B164"/>
    <mergeCell ref="A165:A166"/>
    <mergeCell ref="B165:B166"/>
    <mergeCell ref="D165:D166"/>
    <mergeCell ref="E165:E166"/>
    <mergeCell ref="F165:F166"/>
    <mergeCell ref="A170:A171"/>
    <mergeCell ref="B170:B171"/>
    <mergeCell ref="A172:A173"/>
    <mergeCell ref="B172:B173"/>
    <mergeCell ref="A174:A175"/>
    <mergeCell ref="B174:B175"/>
    <mergeCell ref="A167:A168"/>
    <mergeCell ref="B167:B168"/>
    <mergeCell ref="D167:D168"/>
    <mergeCell ref="A179:B179"/>
    <mergeCell ref="A180:A181"/>
    <mergeCell ref="B180:B181"/>
    <mergeCell ref="D180:D181"/>
    <mergeCell ref="E180:E181"/>
    <mergeCell ref="F180:F181"/>
    <mergeCell ref="D174:D175"/>
    <mergeCell ref="E174:E175"/>
    <mergeCell ref="F174:F175"/>
    <mergeCell ref="A176:B176"/>
    <mergeCell ref="A177:B178"/>
    <mergeCell ref="D177:D178"/>
    <mergeCell ref="E177:E178"/>
    <mergeCell ref="F177:F178"/>
    <mergeCell ref="A185:A186"/>
    <mergeCell ref="B185:B186"/>
    <mergeCell ref="D185:D186"/>
    <mergeCell ref="E185:E186"/>
    <mergeCell ref="F185:F186"/>
    <mergeCell ref="A187:B187"/>
    <mergeCell ref="A182:A183"/>
    <mergeCell ref="B182:B183"/>
    <mergeCell ref="D182:D183"/>
    <mergeCell ref="E182:E183"/>
    <mergeCell ref="F182:F183"/>
    <mergeCell ref="A184:B184"/>
    <mergeCell ref="A191:A192"/>
    <mergeCell ref="B191:B192"/>
    <mergeCell ref="D191:D192"/>
    <mergeCell ref="E191:E192"/>
    <mergeCell ref="F191:F192"/>
    <mergeCell ref="A193:B193"/>
    <mergeCell ref="A188:A189"/>
    <mergeCell ref="B188:B189"/>
    <mergeCell ref="D188:D189"/>
    <mergeCell ref="E188:E189"/>
    <mergeCell ref="F188:F189"/>
    <mergeCell ref="A190:B190"/>
    <mergeCell ref="A197:A198"/>
    <mergeCell ref="B197:B198"/>
    <mergeCell ref="D197:D198"/>
    <mergeCell ref="E197:E198"/>
    <mergeCell ref="F197:F198"/>
    <mergeCell ref="A199:B199"/>
    <mergeCell ref="A194:A195"/>
    <mergeCell ref="B194:B195"/>
    <mergeCell ref="D194:D195"/>
    <mergeCell ref="E194:E195"/>
    <mergeCell ref="F194:F195"/>
    <mergeCell ref="A196:B196"/>
    <mergeCell ref="A200:A201"/>
    <mergeCell ref="B200:B201"/>
    <mergeCell ref="D200:D201"/>
    <mergeCell ref="E200:E201"/>
    <mergeCell ref="F200:F201"/>
    <mergeCell ref="A202:A203"/>
    <mergeCell ref="B202:B203"/>
    <mergeCell ref="D202:D203"/>
    <mergeCell ref="E202:E203"/>
    <mergeCell ref="F202:F203"/>
    <mergeCell ref="A207:B207"/>
    <mergeCell ref="A208:A209"/>
    <mergeCell ref="B208:B209"/>
    <mergeCell ref="D208:D209"/>
    <mergeCell ref="E208:E209"/>
    <mergeCell ref="F208:F209"/>
    <mergeCell ref="A204:B204"/>
    <mergeCell ref="A205:A206"/>
    <mergeCell ref="B205:B206"/>
    <mergeCell ref="D205:D206"/>
    <mergeCell ref="E205:E206"/>
    <mergeCell ref="F205:F206"/>
    <mergeCell ref="A213:A214"/>
    <mergeCell ref="B213:B214"/>
    <mergeCell ref="D213:D214"/>
    <mergeCell ref="E213:E214"/>
    <mergeCell ref="F213:F214"/>
    <mergeCell ref="A215:B215"/>
    <mergeCell ref="A210:A211"/>
    <mergeCell ref="B210:B211"/>
    <mergeCell ref="D210:D211"/>
    <mergeCell ref="E210:E211"/>
    <mergeCell ref="F210:F211"/>
    <mergeCell ref="A212:B212"/>
    <mergeCell ref="A220:A221"/>
    <mergeCell ref="B220:B221"/>
    <mergeCell ref="D220:D221"/>
    <mergeCell ref="E220:E221"/>
    <mergeCell ref="F220:F221"/>
    <mergeCell ref="A222:B222"/>
    <mergeCell ref="A216:A217"/>
    <mergeCell ref="B216:B217"/>
    <mergeCell ref="D216:D217"/>
    <mergeCell ref="E216:E217"/>
    <mergeCell ref="F216:F217"/>
    <mergeCell ref="A218:A219"/>
    <mergeCell ref="B218:B219"/>
    <mergeCell ref="D218:D219"/>
    <mergeCell ref="E218:E219"/>
    <mergeCell ref="F218:F219"/>
    <mergeCell ref="F226:F227"/>
    <mergeCell ref="A228:A229"/>
    <mergeCell ref="B228:B229"/>
    <mergeCell ref="D228:D229"/>
    <mergeCell ref="E228:E229"/>
    <mergeCell ref="F228:F229"/>
    <mergeCell ref="A223:A224"/>
    <mergeCell ref="B223:B224"/>
    <mergeCell ref="D223:D224"/>
    <mergeCell ref="E223:E224"/>
    <mergeCell ref="F223:F224"/>
    <mergeCell ref="A225:B225"/>
    <mergeCell ref="A230:A231"/>
    <mergeCell ref="B230:B231"/>
    <mergeCell ref="A232:A233"/>
    <mergeCell ref="B232:B233"/>
    <mergeCell ref="D232:D233"/>
    <mergeCell ref="E232:E233"/>
    <mergeCell ref="A226:A227"/>
    <mergeCell ref="B226:B227"/>
    <mergeCell ref="D226:D227"/>
    <mergeCell ref="E226:E227"/>
    <mergeCell ref="A237:B237"/>
    <mergeCell ref="A238:A239"/>
    <mergeCell ref="B238:B239"/>
    <mergeCell ref="D238:D239"/>
    <mergeCell ref="E238:E239"/>
    <mergeCell ref="F238:F239"/>
    <mergeCell ref="F232:F233"/>
    <mergeCell ref="A234:B234"/>
    <mergeCell ref="A235:A236"/>
    <mergeCell ref="B235:B236"/>
    <mergeCell ref="D235:D236"/>
    <mergeCell ref="E235:E236"/>
    <mergeCell ref="F235:F236"/>
    <mergeCell ref="A244:B244"/>
    <mergeCell ref="A245:A246"/>
    <mergeCell ref="B245:B246"/>
    <mergeCell ref="D245:D246"/>
    <mergeCell ref="E245:E246"/>
    <mergeCell ref="F245:F246"/>
    <mergeCell ref="A240:A241"/>
    <mergeCell ref="B240:B241"/>
    <mergeCell ref="D240:D241"/>
    <mergeCell ref="E240:E241"/>
    <mergeCell ref="F240:F241"/>
    <mergeCell ref="A242:A243"/>
    <mergeCell ref="B242:B243"/>
    <mergeCell ref="D242:D243"/>
    <mergeCell ref="E242:E243"/>
    <mergeCell ref="F242:F243"/>
    <mergeCell ref="A250:A251"/>
    <mergeCell ref="B250:B251"/>
    <mergeCell ref="D250:D251"/>
    <mergeCell ref="E250:E251"/>
    <mergeCell ref="F250:F251"/>
    <mergeCell ref="A252:B252"/>
    <mergeCell ref="A247:B247"/>
    <mergeCell ref="A248:A249"/>
    <mergeCell ref="B248:B249"/>
    <mergeCell ref="D248:D249"/>
    <mergeCell ref="E248:E249"/>
    <mergeCell ref="F248:F249"/>
    <mergeCell ref="A253:A254"/>
    <mergeCell ref="B253:B254"/>
    <mergeCell ref="D253:D254"/>
    <mergeCell ref="E253:E254"/>
    <mergeCell ref="F253:F254"/>
    <mergeCell ref="A255:A256"/>
    <mergeCell ref="B255:B256"/>
    <mergeCell ref="D255:D256"/>
    <mergeCell ref="E255:E256"/>
    <mergeCell ref="F255:F256"/>
    <mergeCell ref="A261:A262"/>
    <mergeCell ref="B261:B262"/>
    <mergeCell ref="D261:D262"/>
    <mergeCell ref="E261:E262"/>
    <mergeCell ref="F261:F262"/>
    <mergeCell ref="A263:B263"/>
    <mergeCell ref="A257:B257"/>
    <mergeCell ref="A259:A260"/>
    <mergeCell ref="B259:B260"/>
    <mergeCell ref="D259:D260"/>
    <mergeCell ref="E259:E260"/>
    <mergeCell ref="F259:F260"/>
    <mergeCell ref="A264:A265"/>
    <mergeCell ref="B264:B265"/>
    <mergeCell ref="D264:D265"/>
    <mergeCell ref="E264:E265"/>
    <mergeCell ref="F264:F265"/>
    <mergeCell ref="A266:A267"/>
    <mergeCell ref="B266:B267"/>
    <mergeCell ref="D266:D267"/>
    <mergeCell ref="E266:E267"/>
    <mergeCell ref="F266:F267"/>
    <mergeCell ref="A268:B269"/>
    <mergeCell ref="D268:D269"/>
    <mergeCell ref="E268:E269"/>
    <mergeCell ref="F268:F269"/>
    <mergeCell ref="A270:A271"/>
    <mergeCell ref="B270:B271"/>
    <mergeCell ref="D270:D271"/>
    <mergeCell ref="E270:E271"/>
    <mergeCell ref="F270:F271"/>
    <mergeCell ref="A276:A277"/>
    <mergeCell ref="B276:B277"/>
    <mergeCell ref="D276:D277"/>
    <mergeCell ref="E276:E277"/>
    <mergeCell ref="F276:F277"/>
    <mergeCell ref="A278:A279"/>
    <mergeCell ref="B278:B279"/>
    <mergeCell ref="F278:F279"/>
    <mergeCell ref="A272:A273"/>
    <mergeCell ref="B272:B273"/>
    <mergeCell ref="D272:D273"/>
    <mergeCell ref="E272:E273"/>
    <mergeCell ref="F272:F273"/>
    <mergeCell ref="A274:B275"/>
    <mergeCell ref="D274:D275"/>
    <mergeCell ref="E274:E275"/>
    <mergeCell ref="F274:F275"/>
    <mergeCell ref="F284:F285"/>
    <mergeCell ref="A286:B287"/>
    <mergeCell ref="D286:D287"/>
    <mergeCell ref="E286:E287"/>
    <mergeCell ref="F286:F287"/>
    <mergeCell ref="A280:A281"/>
    <mergeCell ref="B280:B281"/>
    <mergeCell ref="D280:D281"/>
    <mergeCell ref="E280:E281"/>
    <mergeCell ref="F280:F281"/>
    <mergeCell ref="A282:A283"/>
    <mergeCell ref="B282:B283"/>
    <mergeCell ref="D282:D283"/>
    <mergeCell ref="E282:E283"/>
    <mergeCell ref="F282:F283"/>
    <mergeCell ref="A288:A289"/>
    <mergeCell ref="B288:B289"/>
    <mergeCell ref="A290:A291"/>
    <mergeCell ref="B290:B291"/>
    <mergeCell ref="D290:D291"/>
    <mergeCell ref="E290:E291"/>
    <mergeCell ref="A284:A285"/>
    <mergeCell ref="B284:B285"/>
    <mergeCell ref="D284:D285"/>
    <mergeCell ref="E284:E285"/>
    <mergeCell ref="A300:B301"/>
    <mergeCell ref="D300:D301"/>
    <mergeCell ref="E300:E301"/>
    <mergeCell ref="F300:F301"/>
    <mergeCell ref="A304:E304"/>
    <mergeCell ref="A292:B292"/>
    <mergeCell ref="A296:B297"/>
    <mergeCell ref="D296:D297"/>
    <mergeCell ref="E296:E297"/>
    <mergeCell ref="F296:F297"/>
    <mergeCell ref="A298:B299"/>
    <mergeCell ref="D298:D299"/>
    <mergeCell ref="E298:E299"/>
    <mergeCell ref="F298:F299"/>
    <mergeCell ref="A294:B294"/>
  </mergeCells>
  <pageMargins left="0.23622047244094491" right="0.23622047244094491" top="0.27559055118110237" bottom="7.874015748031496E-2" header="0.31496062992125984" footer="0.31496062992125984"/>
  <pageSetup paperSize="9" scale="49" orientation="portrait" r:id="rId1"/>
  <rowBreaks count="5" manualBreakCount="5">
    <brk id="60" max="5" man="1"/>
    <brk id="98" max="5" man="1"/>
    <brk id="163" max="5" man="1"/>
    <brk id="198" max="5" man="1"/>
    <brk id="2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16.10.19</vt:lpstr>
      <vt:lpstr>'16.10.19'!Область_печати</vt:lpstr>
    </vt:vector>
  </TitlesOfParts>
  <Company>ODA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Buhgalter4</dc:creator>
  <cp:lastModifiedBy>User</cp:lastModifiedBy>
  <cp:lastPrinted>2019-10-17T06:43:07Z</cp:lastPrinted>
  <dcterms:created xsi:type="dcterms:W3CDTF">2014-11-18T12:31:48Z</dcterms:created>
  <dcterms:modified xsi:type="dcterms:W3CDTF">2019-10-17T07:04:27Z</dcterms:modified>
</cp:coreProperties>
</file>