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8780" windowHeight="11760" activeTab="4"/>
  </bookViews>
  <sheets>
    <sheet name="Ф 1 Консолід" sheetId="1" r:id="rId1"/>
    <sheet name="Ф 2 консолід" sheetId="2" r:id="rId2"/>
    <sheet name="Ф 3 консолід пряма" sheetId="3" r:id="rId3"/>
    <sheet name="Ф 4 консолід" sheetId="4" r:id="rId4"/>
    <sheet name="Примітки" sheetId="5" r:id="rId5"/>
  </sheets>
  <calcPr calcId="144525" refMode="R1C1"/>
</workbook>
</file>

<file path=xl/calcChain.xml><?xml version="1.0" encoding="utf-8"?>
<calcChain xmlns="http://schemas.openxmlformats.org/spreadsheetml/2006/main">
  <c r="BI67" i="2" l="1"/>
  <c r="BI24" i="2"/>
  <c r="BI33" i="2" s="1"/>
  <c r="BQ75" i="1"/>
  <c r="BQ79" i="1" s="1"/>
  <c r="BQ105" i="1" s="1"/>
  <c r="BH75" i="1"/>
  <c r="BH101" i="1"/>
  <c r="BH95" i="1"/>
  <c r="BH93" i="1"/>
  <c r="BH92" i="1"/>
  <c r="BH90" i="1"/>
  <c r="BH102" i="1" s="1"/>
  <c r="BH83" i="1"/>
  <c r="BH62" i="1"/>
  <c r="BH61" i="1"/>
  <c r="BH56" i="1"/>
  <c r="BH55" i="1"/>
  <c r="BH52" i="1"/>
  <c r="BH29" i="1"/>
  <c r="BH24" i="1"/>
  <c r="BH73" i="1"/>
  <c r="BH79" i="1" s="1"/>
  <c r="BC42" i="4"/>
  <c r="BH96" i="1"/>
  <c r="BH44" i="1"/>
  <c r="BH63" i="1" s="1"/>
  <c r="AY44" i="1"/>
  <c r="AY63" i="1" s="1"/>
  <c r="AY65" i="1" s="1"/>
  <c r="BQ44" i="1"/>
  <c r="BQ63" i="1"/>
  <c r="BN40" i="4"/>
  <c r="BC41" i="4"/>
  <c r="BN21" i="4"/>
  <c r="BI17" i="2"/>
  <c r="BC22" i="4"/>
  <c r="BN22" i="4"/>
  <c r="BC15" i="4"/>
  <c r="AY84" i="2"/>
  <c r="AY17" i="2"/>
  <c r="AY26" i="2"/>
  <c r="AY35" i="2" s="1"/>
  <c r="AY40" i="2" s="1"/>
  <c r="AY67" i="2" s="1"/>
  <c r="BH43" i="1"/>
  <c r="AY102" i="1"/>
  <c r="BQ102" i="1"/>
  <c r="BQ43" i="1"/>
  <c r="BC19" i="4"/>
  <c r="BN19" i="4"/>
  <c r="AY79" i="1"/>
  <c r="AY105" i="1" s="1"/>
  <c r="AY43" i="1"/>
  <c r="BC17" i="4"/>
  <c r="BN17" i="4"/>
  <c r="AZ23" i="2"/>
  <c r="BA23" i="2" s="1"/>
  <c r="AZ22" i="2"/>
  <c r="BI84" i="2"/>
  <c r="BH86" i="1"/>
  <c r="BQ86" i="1"/>
  <c r="AY86" i="1"/>
  <c r="BA22" i="2"/>
  <c r="BB22" i="2" s="1"/>
  <c r="BQ65" i="1"/>
  <c r="BB23" i="2" l="1"/>
  <c r="BH65" i="1"/>
  <c r="BH105" i="1"/>
  <c r="BC22" i="2"/>
  <c r="BC23" i="2" l="1"/>
  <c r="BD22" i="2"/>
  <c r="BE22" i="2"/>
  <c r="BE23" i="2" l="1"/>
  <c r="BD23" i="2"/>
  <c r="BF22" i="2"/>
  <c r="BG22" i="2" s="1"/>
  <c r="BG23" i="2" l="1"/>
  <c r="BH22" i="2"/>
  <c r="BH23" i="2"/>
  <c r="BF23" i="2"/>
</calcChain>
</file>

<file path=xl/comments1.xml><?xml version="1.0" encoding="utf-8"?>
<comments xmlns="http://schemas.openxmlformats.org/spreadsheetml/2006/main">
  <authors>
    <author>AEfimchuk</author>
  </authors>
  <commentList>
    <comment ref="BH24" authorId="0">
      <text>
        <r>
          <rPr>
            <b/>
            <sz val="9"/>
            <color indexed="81"/>
            <rFont val="Tahoma"/>
            <family val="2"/>
            <charset val="204"/>
          </rPr>
          <t>Коригування вартості прав користування земельними ділянками</t>
        </r>
      </text>
    </comment>
    <comment ref="BH52" authorId="0">
      <text>
        <r>
          <rPr>
            <b/>
            <sz val="9"/>
            <color indexed="81"/>
            <rFont val="Tahoma"/>
            <family val="2"/>
            <charset val="204"/>
          </rPr>
          <t>-79 - Чернігівський ОАД</t>
        </r>
      </text>
    </comment>
    <comment ref="BH56" authorId="0">
      <text>
        <r>
          <rPr>
            <sz val="9"/>
            <color indexed="81"/>
            <rFont val="Tahoma"/>
            <family val="2"/>
            <charset val="204"/>
          </rPr>
          <t>11 - Запорізький ОАД
309 - Волинський ОАД</t>
        </r>
      </text>
    </comment>
    <comment ref="BH7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Права користування земельними ділянками
</t>
        </r>
      </text>
    </comment>
    <comment ref="BH75" authorId="0">
      <text>
        <r>
          <rPr>
            <b/>
            <sz val="9"/>
            <color indexed="81"/>
            <rFont val="Tahoma"/>
            <family val="2"/>
            <charset val="204"/>
          </rPr>
          <t>Коригування вхідного сальдо за 1 квартал 2018 року</t>
        </r>
      </text>
    </comment>
    <comment ref="BH83" authorId="0">
      <text>
        <r>
          <rPr>
            <b/>
            <sz val="9"/>
            <color indexed="81"/>
            <rFont val="Tahoma"/>
            <family val="2"/>
            <charset val="204"/>
          </rPr>
          <t>+881 - Волинський ОАД
-4509 - Харківський ОАД</t>
        </r>
      </text>
    </comment>
    <comment ref="BH96" authorId="0">
      <text>
        <r>
          <rPr>
            <b/>
            <sz val="9"/>
            <color indexed="81"/>
            <rFont val="Tahoma"/>
            <family val="2"/>
            <charset val="204"/>
          </rPr>
          <t>622 - ШРБУ-100</t>
        </r>
      </text>
    </comment>
    <comment ref="BH97" authorId="0">
      <text>
        <r>
          <rPr>
            <b/>
            <sz val="9"/>
            <color indexed="81"/>
            <rFont val="Tahoma"/>
            <family val="2"/>
            <charset val="204"/>
          </rPr>
          <t>25 - Луганський ОАД</t>
        </r>
      </text>
    </comment>
    <comment ref="BH101" authorId="0">
      <text>
        <r>
          <rPr>
            <b/>
            <sz val="9"/>
            <color indexed="81"/>
            <rFont val="Tahoma"/>
            <family val="2"/>
            <charset val="204"/>
          </rPr>
          <t>-13 - Чернігівський ОАД</t>
        </r>
      </text>
    </comment>
  </commentList>
</comments>
</file>

<file path=xl/comments2.xml><?xml version="1.0" encoding="utf-8"?>
<comments xmlns="http://schemas.openxmlformats.org/spreadsheetml/2006/main">
  <authors>
    <author>AEfimchuk</author>
  </authors>
  <commentList>
    <comment ref="AY83" authorId="0">
      <text>
        <r>
          <rPr>
            <b/>
            <sz val="9"/>
            <color indexed="81"/>
            <rFont val="Tahoma"/>
            <family val="2"/>
            <charset val="204"/>
          </rPr>
          <t>скориговано на зміни у складі витрат при проведенні трансформації</t>
        </r>
      </text>
    </comment>
  </commentList>
</comments>
</file>

<file path=xl/sharedStrings.xml><?xml version="1.0" encoding="utf-8"?>
<sst xmlns="http://schemas.openxmlformats.org/spreadsheetml/2006/main" count="397" uniqueCount="307">
  <si>
    <t>Додаток 2</t>
  </si>
  <si>
    <t>до Національного положення (стандарту) бухгалтерського обліку</t>
  </si>
  <si>
    <t>1 "Загальні вимоги до фінансової звітності"</t>
  </si>
  <si>
    <t>КОДИ</t>
  </si>
  <si>
    <t>Дата (рік, місяць, число)</t>
  </si>
  <si>
    <t>01</t>
  </si>
  <si>
    <t>Підприємство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</si>
  <si>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</si>
  <si>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</si>
  <si>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</si>
  <si>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</si>
  <si>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</si>
  <si>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Вид економічної діяльності</t>
  </si>
  <si>
    <t>за КВЕД</t>
  </si>
  <si>
    <r>
      <t>Середня кількість працівників</t>
    </r>
    <r>
      <rPr>
        <vertAlign val="superscript"/>
        <sz val="10"/>
        <color indexed="8"/>
        <rFont val="Times New Roman"/>
        <family val="1"/>
        <charset val="204"/>
      </rPr>
      <t>1</t>
    </r>
  </si>
  <si>
    <t>Адреса, телефон</t>
  </si>
  <si>
    <t>Одиниця виміру: тис. грн. без десяткового знака</t>
  </si>
  <si>
    <t>Складено (зробити позначку "v" у відповідній клітинці):</t>
  </si>
  <si>
    <t>за положеннями (стандартами) бухгалтерського обліку</t>
  </si>
  <si>
    <t>за міжнародними стандартами фінансової звітності</t>
  </si>
  <si>
    <t>Консолідований баланс (Звіт про фінансовий стан)</t>
  </si>
  <si>
    <t>Форма N 1-к</t>
  </si>
  <si>
    <t>Код за ДКУД</t>
  </si>
  <si>
    <t>Актив</t>
  </si>
  <si>
    <t>Код рядка</t>
  </si>
  <si>
    <t>На початок звітного періоду</t>
  </si>
  <si>
    <t>На кінець звітного періоду</t>
  </si>
  <si>
    <t>I. Необоротні активи</t>
  </si>
  <si>
    <t>Нематеріальні активи</t>
  </si>
  <si>
    <t>первісна вартість</t>
  </si>
  <si>
    <t>накопичена амортизація</t>
  </si>
  <si>
    <t>Незавершені капітальні інвестиції</t>
  </si>
  <si>
    <t>Основні засоби</t>
  </si>
  <si>
    <t>знос</t>
  </si>
  <si>
    <t>Інвестиційна нерухомість</t>
  </si>
  <si>
    <t>Довгострокові біологічні активи</t>
  </si>
  <si>
    <t>Довгострокові фінансові інвестиції:</t>
  </si>
  <si>
    <t>які обліковуються за методом участі в капіталі інших підприємств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</si>
  <si>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</si>
  <si>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</si>
  <si>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</si>
  <si>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Гудвіл при консолідації</t>
  </si>
  <si>
    <t>Інші необоротні активи</t>
  </si>
  <si>
    <t>Усього за розділом I</t>
  </si>
  <si>
    <t>II. Оборотні активи</t>
  </si>
  <si>
    <t>Запаси</t>
  </si>
  <si>
    <t>Поточні біологічні активи</t>
  </si>
  <si>
    <t>Дебіторська заборгованість за продукцію, товари, роботи, послуги</t>
  </si>
  <si>
    <t>Дебіторська заборгованість за розрахунками:</t>
  </si>
  <si>
    <t>за виданими авансами</t>
  </si>
  <si>
    <t>з бюджетом</t>
  </si>
  <si>
    <t>у тому числі з податку на прибуток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</si>
  <si>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</si>
  <si>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</si>
  <si>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</si>
  <si>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Витрати майбутніх періодів</t>
  </si>
  <si>
    <t>Інші оборотні активи</t>
  </si>
  <si>
    <t>Усього за розділом II</t>
  </si>
  <si>
    <t>Баланс</t>
  </si>
  <si>
    <t>Пасив</t>
  </si>
  <si>
    <t>Код
рядка</t>
  </si>
  <si>
    <t>І. Власний капітал</t>
  </si>
  <si>
    <t>Зареєстрований капітал</t>
  </si>
  <si>
    <t>Капітал у дооцінках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</si>
  <si>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</si>
  <si>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</si>
  <si>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</si>
  <si>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</si>
  <si>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(              )</t>
  </si>
  <si>
    <t>Вилучений капітал</t>
  </si>
  <si>
    <t>Неконтрольована частка</t>
  </si>
  <si>
    <t>II. Довгострокові зобов'язання і забезпечення</t>
  </si>
  <si>
    <t>Відстрочені податкові зобов'язання</t>
  </si>
  <si>
    <t>Довгострокові кредити банків</t>
  </si>
  <si>
    <t>Інші довгострокові зобов'язання</t>
  </si>
  <si>
    <t>Довгострокові забезпечення</t>
  </si>
  <si>
    <t>Цільове фінансування</t>
  </si>
  <si>
    <t>Короткострокові кредити банків</t>
  </si>
  <si>
    <t>Поточна кредиторська заборгованість за:</t>
  </si>
  <si>
    <t>довгостроковими зобов'язаннями</t>
  </si>
  <si>
    <t>товари, роботи, послуги</t>
  </si>
  <si>
    <t>розрахунками з бюджетом</t>
  </si>
  <si>
    <t>розрахунками зі страхування</t>
  </si>
  <si>
    <t>розрахунками з оплати праці</t>
  </si>
  <si>
    <t>Поточні забезпечення</t>
  </si>
  <si>
    <t>Доходи майбутніх періодів</t>
  </si>
  <si>
    <t>Інші поточні зобов'язання</t>
  </si>
  <si>
    <t>Усього за розділом IІІ</t>
  </si>
  <si>
    <t>ІV. Зобов'язання, пов'язані з необоротними активами,</t>
  </si>
  <si>
    <t>утримуваними для продажу, та групами вибуття</t>
  </si>
  <si>
    <t>Керівник</t>
  </si>
  <si>
    <t>Головний бухгалтер</t>
  </si>
  <si>
    <r>
      <t xml:space="preserve">III. </t>
    </r>
    <r>
      <rPr>
        <b/>
        <sz val="9.5"/>
        <color indexed="8"/>
        <rFont val="Times New Roman"/>
        <family val="1"/>
        <charset val="204"/>
      </rPr>
      <t>Необоротні активи, утримувані для продажу, та групи вибуття</t>
    </r>
  </si>
  <si>
    <r>
      <t>IІІ. Поточні зобов'язання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і забезпечення</t>
    </r>
  </si>
  <si>
    <r>
      <rPr>
        <sz val="10"/>
        <color indexed="8"/>
        <rFont val="Times New Roman"/>
        <family val="1"/>
        <charset val="204"/>
      </rPr>
      <t xml:space="preserve">____________
</t>
    </r>
    <r>
      <rPr>
        <vertAlign val="super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Визначається в порядку, встановленому центральним органом
виконавчої влади, що реалізує державну політику у сфері статистики.</t>
    </r>
  </si>
  <si>
    <t>Первісна вартість інвестиційної нерухомості</t>
  </si>
  <si>
    <t>Знос інвестиційної нерухомості</t>
  </si>
  <si>
    <t>Виробничі запаси</t>
  </si>
  <si>
    <t>Незавершене виробництво</t>
  </si>
  <si>
    <t>Готова продукція</t>
  </si>
  <si>
    <t>Товари</t>
  </si>
  <si>
    <t>Векселі одержані</t>
  </si>
  <si>
    <t>Дебіторська заборгованість за розрахунками із внутрішніх розрахунків</t>
  </si>
  <si>
    <t>1635</t>
  </si>
  <si>
    <t>Поточна кредиторська заборгованість за отриманими авансами</t>
  </si>
  <si>
    <t>Поточна кредиторська заборгованість із внутрішніх розрахунків</t>
  </si>
  <si>
    <t>1645</t>
  </si>
  <si>
    <t>1605</t>
  </si>
  <si>
    <t>Векселі видані</t>
  </si>
  <si>
    <t>(найменування)</t>
  </si>
  <si>
    <t>Консолідований звіт про фінансові результати (Звіт про сукупний дохід)</t>
  </si>
  <si>
    <t>Форма N 2-к</t>
  </si>
  <si>
    <t>І. ФІНАНСОВІ РЕЗУЛЬТАТИ</t>
  </si>
  <si>
    <t>Стаття</t>
  </si>
  <si>
    <t>За звітний період</t>
  </si>
  <si>
    <t>За аналогічний період попереднього року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</si>
  <si>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</si>
  <si>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</si>
  <si>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(                 )</t>
  </si>
  <si>
    <t>Валовий:</t>
  </si>
  <si>
    <t>прибуток</t>
  </si>
  <si>
    <t>збиток</t>
  </si>
  <si>
    <t>Інші операційні доходи</t>
  </si>
  <si>
    <t>Адміністративні витрати</t>
  </si>
  <si>
    <t>Витрати на збут</t>
  </si>
  <si>
    <t>Інші операційні витрати</t>
  </si>
  <si>
    <t>Фінансовий результат від операційної діяльності:</t>
  </si>
  <si>
    <t>Дохід від участі в капіталі</t>
  </si>
  <si>
    <t>Інші фінансові доходи</t>
  </si>
  <si>
    <t>Інші доходи</t>
  </si>
  <si>
    <t>Фінансові витрати</t>
  </si>
  <si>
    <t>Втрати від участі в капіталі</t>
  </si>
  <si>
    <t>Інші витрати</t>
  </si>
  <si>
    <t>Фінансовий результат до оподаткування:</t>
  </si>
  <si>
    <t>Витрати (дохід) з податку на прибуток</t>
  </si>
  <si>
    <t>Прибуток (збиток) від припиненої діяльності після оподаткування</t>
  </si>
  <si>
    <t>Чистий фінансовий результат:</t>
  </si>
  <si>
    <t>II. СУКУПНИЙ ДОХІД</t>
  </si>
  <si>
    <t>Дооцінка (уцінка) необоротних активів</t>
  </si>
  <si>
    <t>Дооцінка (уцінка) фінансових інструментів</t>
  </si>
  <si>
    <t>Накопичені курсові різниці</t>
  </si>
  <si>
    <t>Частка іншого сукупного доходу асоційованих та спільних підприємств</t>
  </si>
  <si>
    <t>Інший сукупний дохід</t>
  </si>
  <si>
    <t>Інший сукупний дохід до оподаткування</t>
  </si>
  <si>
    <t>Податок на прибуток, пов'язаний з іншим сукупним доходом</t>
  </si>
  <si>
    <t>Інший сукупний дохід після оподаткування</t>
  </si>
  <si>
    <t>Сукупний дохід (сума рядків 2350, 2355 та 2460)</t>
  </si>
  <si>
    <t>Чистий прибуток (збиток), що належить:</t>
  </si>
  <si>
    <t>власникам материнської компанії</t>
  </si>
  <si>
    <t>неконтрольованій частці</t>
  </si>
  <si>
    <t>Сукупний дохід, що належить:</t>
  </si>
  <si>
    <t>III. ЕЛЕМЕНТИ ОПЕРАЦІЙНИХ ВИТРАТ</t>
  </si>
  <si>
    <t>Назва статті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</si>
  <si>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</si>
  <si>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</si>
  <si>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</si>
  <si>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</si>
  <si>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Разом</t>
  </si>
  <si>
    <t>ІV. РОЗРАХУНОК ПОКАЗНИКІВ ПРИБУТКОВОСТІ АКЦІЙ</t>
  </si>
  <si>
    <t>Середньорічна кількість простих акцій</t>
  </si>
  <si>
    <t>Скоригована середньорічна кількість простих акцій</t>
  </si>
  <si>
    <t>Чистий прибуток (збиток) на одну просту акцію</t>
  </si>
  <si>
    <t>Скоригований чистий прибуток (збиток) на одну просту акцію</t>
  </si>
  <si>
    <t>Дивіденди на одну просту акцію</t>
  </si>
  <si>
    <t>Консолідований звіт про рух грошових коштів (за прямим методом)</t>
  </si>
  <si>
    <t>Форма N 3-к</t>
  </si>
  <si>
    <t>І. Рух коштів у результаті операційної діяльності</t>
  </si>
  <si>
    <t>Надходження від:</t>
  </si>
  <si>
    <t>Реалізації продукції (товарів, робіт, послуг)</t>
  </si>
  <si>
    <t>Повернення податків і зборів</t>
  </si>
  <si>
    <t>у тому числі податку на додану вартість</t>
  </si>
  <si>
    <t>Цільового фінансування</t>
  </si>
  <si>
    <t>Інші надходження</t>
  </si>
  <si>
    <t>Витрачання на оплату:</t>
  </si>
  <si>
    <t>Товарів (робіт, послуг)</t>
  </si>
  <si>
    <t>Праці</t>
  </si>
  <si>
    <t>Відрахувань на соціальні заходи</t>
  </si>
  <si>
    <t>Зобов'язань з податків і зборів</t>
  </si>
  <si>
    <t>Інші витрачання</t>
  </si>
  <si>
    <t>Чистий рух коштів від операційної діяльності</t>
  </si>
  <si>
    <t>II. Рух коштів у результаті інвестиційної діяльності</t>
  </si>
  <si>
    <t>Надходження від реалізації:</t>
  </si>
  <si>
    <t>фінансових інвестицій</t>
  </si>
  <si>
    <t>необоротних активів</t>
  </si>
  <si>
    <t>Надходження від отриманих:</t>
  </si>
  <si>
    <t>відсотків</t>
  </si>
  <si>
    <t>дивідендів</t>
  </si>
  <si>
    <t>Надходження від деривативів</t>
  </si>
  <si>
    <t>Витрачання на придбання:</t>
  </si>
  <si>
    <t>Виплати за деривативами</t>
  </si>
  <si>
    <t>Інші платежі</t>
  </si>
  <si>
    <t>Чистий рух коштів від інвестиційної діяльності</t>
  </si>
  <si>
    <t>III. Рух коштів у результаті фінансової діяльності</t>
  </si>
  <si>
    <t>Власного капіталу</t>
  </si>
  <si>
    <t>Отримання позик</t>
  </si>
  <si>
    <t>Витрачання на:</t>
  </si>
  <si>
    <t>Викуп власних акцій</t>
  </si>
  <si>
    <t>Погашення позик</t>
  </si>
  <si>
    <t>Сплату дивідендів</t>
  </si>
  <si>
    <t>Чистий рух коштів від фінансової діяльності</t>
  </si>
  <si>
    <t>Чистий рух грошових коштів за звітний період</t>
  </si>
  <si>
    <t>Залишок коштів на початок року</t>
  </si>
  <si>
    <t>Вплив зміни валютних курсів на залишок коштів</t>
  </si>
  <si>
    <t>Залишок коштів на кінець року</t>
  </si>
  <si>
    <t>Надходження авансів від покупців та замовників</t>
  </si>
  <si>
    <t>3015</t>
  </si>
  <si>
    <t>Надходження від операційної оренди</t>
  </si>
  <si>
    <t>3040</t>
  </si>
  <si>
    <t>Витрачання на оплату авансів</t>
  </si>
  <si>
    <t>3135</t>
  </si>
  <si>
    <t>Витрачання на сплату відсотків</t>
  </si>
  <si>
    <t>3360</t>
  </si>
  <si>
    <t>Консолідований звіт про власний капітал</t>
  </si>
  <si>
    <t>Форма N 4-к</t>
  </si>
  <si>
    <t>Належить власникам материнської компанії</t>
  </si>
  <si>
    <t>Неконт-
рольо-
вана частка</t>
  </si>
  <si>
    <t>зареєстро-
ваний капітал</t>
  </si>
  <si>
    <t>капітал у дооцін-
ках</t>
  </si>
  <si>
    <t>додатко-
вий капітал</t>
  </si>
  <si>
    <t>резерв-
ний капітал</t>
  </si>
  <si>
    <t>неоплаче-
ний капітал</t>
  </si>
  <si>
    <t>вилу-
чений капітал</t>
  </si>
  <si>
    <t>всього</t>
  </si>
  <si>
    <t>Залишок</t>
  </si>
  <si>
    <t>на початок року</t>
  </si>
  <si>
    <t>Коригування:</t>
  </si>
  <si>
    <t>Зміна облікової політики</t>
  </si>
  <si>
    <t>Виправлення помилок</t>
  </si>
  <si>
    <t>Інші зміни</t>
  </si>
  <si>
    <t>Скоригований залишок на початок року</t>
  </si>
  <si>
    <t>Чистий прибуток (збиток) за звітний період</t>
  </si>
  <si>
    <t>Інший сукупний дохід за звітний період</t>
  </si>
  <si>
    <t>Розподіл прибутку:</t>
  </si>
  <si>
    <t>Виплати власникам (дивіденди)</t>
  </si>
  <si>
    <t>Спрямування прибутку до зареєстрованого капіталу</t>
  </si>
  <si>
    <t>Відрахування до резервного капіталу</t>
  </si>
  <si>
    <t>Внески учасників:</t>
  </si>
  <si>
    <t>Внески до капіталу</t>
  </si>
  <si>
    <t>Погашення заборгованості з капіталу</t>
  </si>
  <si>
    <t>Вилучення капіталу:</t>
  </si>
  <si>
    <t>Викуп акцій (часток)</t>
  </si>
  <si>
    <t>Перепродаж викуплених акцій (часток)</t>
  </si>
  <si>
    <t>Анулювання викуплених акцій (часток)</t>
  </si>
  <si>
    <t>Вилучення частки в капіталі</t>
  </si>
  <si>
    <t>Інші зміни в капіталі</t>
  </si>
  <si>
    <t>Разом змін у капіталі</t>
  </si>
  <si>
    <t>на кінець року</t>
  </si>
  <si>
    <r>
      <t>нерозпо-
ділений прибуток</t>
    </r>
    <r>
      <rPr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(непокри-
тий збиток)</t>
    </r>
  </si>
  <si>
    <t>Зменшення номінальної вартості акцій</t>
  </si>
  <si>
    <t xml:space="preserve"> На початок звітного періоду до коригування</t>
  </si>
  <si>
    <t xml:space="preserve"> На початок звітного періоду після коригування</t>
  </si>
  <si>
    <t>1266141</t>
  </si>
  <si>
    <t>ПАТ "ДАК "Автомобільні дороги України"</t>
  </si>
  <si>
    <t>31899285</t>
  </si>
  <si>
    <t>Акціонерне товариство</t>
  </si>
  <si>
    <t>Діяльність  головних управлінь (хед-офісів)</t>
  </si>
  <si>
    <t>03150, м. Київ,  вул. Антоновича, 51</t>
  </si>
  <si>
    <t>Х</t>
  </si>
  <si>
    <t>230</t>
  </si>
  <si>
    <t>70.10</t>
  </si>
  <si>
    <t>Білоконь Н.М.</t>
  </si>
  <si>
    <t>Публічне акціонерне товариство "Державна акціонерна компанія "Автомобільні дороги України"</t>
  </si>
  <si>
    <t>Білоконь Н. М.</t>
  </si>
  <si>
    <t>3325618</t>
  </si>
  <si>
    <t>-990171</t>
  </si>
  <si>
    <t>на 30 червня 2018 р.</t>
  </si>
  <si>
    <t>за  І півріччя 2018 року</t>
  </si>
  <si>
    <t>за 1 півріччя 2018 року</t>
  </si>
  <si>
    <t>3417972</t>
  </si>
  <si>
    <t>-1067782</t>
  </si>
  <si>
    <t>3616331</t>
  </si>
  <si>
    <t>Косинський Р.В.</t>
  </si>
  <si>
    <t>за  1 півріччя  2018 року</t>
  </si>
  <si>
    <t>(1835995)</t>
  </si>
  <si>
    <t>(1427993)</t>
  </si>
  <si>
    <t>(605488)</t>
  </si>
  <si>
    <t>(485911)</t>
  </si>
  <si>
    <t>(162723)</t>
  </si>
  <si>
    <t>(132031)</t>
  </si>
  <si>
    <t>(316477)</t>
  </si>
  <si>
    <t>(319569)</t>
  </si>
  <si>
    <t>(64018)</t>
  </si>
  <si>
    <t>(15720)</t>
  </si>
  <si>
    <t>(75459)</t>
  </si>
  <si>
    <t>(41308)</t>
  </si>
  <si>
    <t>-5594</t>
  </si>
  <si>
    <t>29057</t>
  </si>
  <si>
    <t>47</t>
  </si>
  <si>
    <t>6</t>
  </si>
  <si>
    <t>(35313)</t>
  </si>
  <si>
    <t>(25610)</t>
  </si>
  <si>
    <t>(38)</t>
  </si>
  <si>
    <t>(71)</t>
  </si>
  <si>
    <t>-35338</t>
  </si>
  <si>
    <t>-25628</t>
  </si>
  <si>
    <t>8619</t>
  </si>
  <si>
    <t>570</t>
  </si>
  <si>
    <t>481</t>
  </si>
  <si>
    <t>(3349)</t>
  </si>
  <si>
    <t>(7457)</t>
  </si>
  <si>
    <t>(413)</t>
  </si>
  <si>
    <t>(440)</t>
  </si>
  <si>
    <t>(553)</t>
  </si>
  <si>
    <t>(3074)</t>
  </si>
  <si>
    <t>Косинкький Р.В.</t>
  </si>
  <si>
    <t>2018</t>
  </si>
  <si>
    <t>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</si>
</sst>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471">
    <xf numFmtId="0" fontId="0" fillId="0" borderId="0" xfId="0"/>
    <xf numFmtId="49" fontId="0" fillId="0" borderId="0" xfId="0" applyNumberFormat="1"/>
    <xf numFmtId="49" fontId="18" fillId="0" borderId="0" xfId="0" applyNumberFormat="1" applyFont="1"/>
    <xf numFmtId="49" fontId="18" fillId="0" borderId="0" xfId="0" applyNumberFormat="1" applyFont="1" applyAlignment="1">
      <alignment horizontal="right" vertical="center" wrapText="1"/>
    </xf>
    <xf numFmtId="49" fontId="18" fillId="0" borderId="0" xfId="0" applyNumberFormat="1" applyFont="1" applyBorder="1" applyAlignment="1">
      <alignment horizontal="right" vertical="center" wrapText="1"/>
    </xf>
    <xf numFmtId="49" fontId="18" fillId="0" borderId="10" xfId="0" applyNumberFormat="1" applyFont="1" applyBorder="1" applyAlignment="1">
      <alignment horizontal="right" vertical="center" wrapText="1"/>
    </xf>
    <xf numFmtId="49" fontId="0" fillId="0" borderId="0" xfId="0" applyNumberFormat="1" applyBorder="1"/>
    <xf numFmtId="0" fontId="20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NumberFormat="1" applyFont="1" applyBorder="1" applyAlignment="1"/>
    <xf numFmtId="0" fontId="18" fillId="0" borderId="0" xfId="0" applyNumberFormat="1" applyFont="1" applyBorder="1" applyAlignment="1">
      <alignment vertical="center"/>
    </xf>
    <xf numFmtId="49" fontId="23" fillId="0" borderId="0" xfId="0" applyNumberFormat="1" applyFont="1" applyBorder="1"/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49" fontId="21" fillId="0" borderId="0" xfId="0" applyNumberFormat="1" applyFont="1" applyBorder="1"/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49" fontId="18" fillId="0" borderId="0" xfId="0" applyNumberFormat="1" applyFont="1" applyBorder="1"/>
    <xf numFmtId="0" fontId="18" fillId="0" borderId="0" xfId="0" applyFont="1" applyBorder="1" applyAlignment="1">
      <alignment horizontal="justify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/>
    <xf numFmtId="49" fontId="24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 vertical="center" wrapText="1" indent="1"/>
    </xf>
    <xf numFmtId="49" fontId="25" fillId="0" borderId="0" xfId="0" applyNumberFormat="1" applyFont="1" applyBorder="1" applyAlignment="1">
      <alignment horizontal="center" vertical="top"/>
    </xf>
    <xf numFmtId="0" fontId="18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0" xfId="0" applyNumberFormat="1" applyFont="1" applyBorder="1" applyAlignment="1">
      <alignment horizontal="center" vertical="top" wrapText="1"/>
    </xf>
    <xf numFmtId="49" fontId="23" fillId="0" borderId="0" xfId="0" applyNumberFormat="1" applyFont="1" applyBorder="1" applyAlignment="1">
      <alignment vertical="top"/>
    </xf>
    <xf numFmtId="0" fontId="18" fillId="0" borderId="0" xfId="0" applyFont="1" applyBorder="1" applyAlignment="1">
      <alignment horizontal="center" wrapText="1"/>
    </xf>
    <xf numFmtId="0" fontId="18" fillId="0" borderId="11" xfId="0" applyNumberFormat="1" applyFont="1" applyBorder="1" applyAlignment="1">
      <alignment vertical="center" wrapText="1"/>
    </xf>
    <xf numFmtId="0" fontId="18" fillId="24" borderId="11" xfId="0" applyNumberFormat="1" applyFont="1" applyFill="1" applyBorder="1" applyAlignment="1">
      <alignment vertical="center" wrapText="1"/>
    </xf>
    <xf numFmtId="49" fontId="18" fillId="0" borderId="0" xfId="0" applyNumberFormat="1" applyFont="1" applyBorder="1" applyAlignment="1"/>
    <xf numFmtId="0" fontId="24" fillId="0" borderId="11" xfId="0" applyNumberFormat="1" applyFont="1" applyBorder="1" applyAlignment="1">
      <alignment vertical="center" wrapText="1"/>
    </xf>
    <xf numFmtId="0" fontId="18" fillId="0" borderId="14" xfId="0" applyNumberFormat="1" applyFont="1" applyBorder="1" applyAlignment="1">
      <alignment vertical="center" wrapText="1"/>
    </xf>
    <xf numFmtId="0" fontId="18" fillId="0" borderId="15" xfId="0" applyNumberFormat="1" applyFont="1" applyBorder="1" applyAlignment="1">
      <alignment vertical="center" wrapText="1"/>
    </xf>
    <xf numFmtId="0" fontId="18" fillId="0" borderId="16" xfId="0" applyNumberFormat="1" applyFont="1" applyBorder="1" applyAlignment="1">
      <alignment vertical="center" wrapText="1"/>
    </xf>
    <xf numFmtId="0" fontId="18" fillId="0" borderId="17" xfId="0" applyNumberFormat="1" applyFont="1" applyBorder="1" applyAlignment="1">
      <alignment vertical="center" wrapText="1"/>
    </xf>
    <xf numFmtId="0" fontId="18" fillId="0" borderId="12" xfId="0" applyNumberFormat="1" applyFont="1" applyBorder="1" applyAlignment="1">
      <alignment vertical="center" wrapText="1"/>
    </xf>
    <xf numFmtId="0" fontId="18" fillId="0" borderId="13" xfId="0" applyNumberFormat="1" applyFont="1" applyBorder="1" applyAlignment="1">
      <alignment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0" fontId="18" fillId="0" borderId="11" xfId="0" applyNumberFormat="1" applyFont="1" applyBorder="1" applyAlignment="1">
      <alignment horizontal="center" vertical="center" wrapText="1"/>
    </xf>
    <xf numFmtId="0" fontId="18" fillId="0" borderId="14" xfId="0" applyNumberFormat="1" applyFont="1" applyBorder="1" applyAlignment="1">
      <alignment horizontal="right"/>
    </xf>
    <xf numFmtId="0" fontId="18" fillId="0" borderId="15" xfId="0" applyNumberFormat="1" applyFont="1" applyBorder="1" applyAlignment="1">
      <alignment horizontal="right"/>
    </xf>
    <xf numFmtId="0" fontId="18" fillId="0" borderId="16" xfId="0" applyNumberFormat="1" applyFont="1" applyBorder="1" applyAlignment="1">
      <alignment horizontal="right"/>
    </xf>
    <xf numFmtId="0" fontId="18" fillId="0" borderId="17" xfId="0" applyNumberFormat="1" applyFont="1" applyBorder="1" applyAlignment="1">
      <alignment horizontal="right"/>
    </xf>
    <xf numFmtId="0" fontId="18" fillId="0" borderId="12" xfId="0" applyNumberFormat="1" applyFont="1" applyBorder="1" applyAlignment="1">
      <alignment horizontal="right"/>
    </xf>
    <xf numFmtId="0" fontId="18" fillId="0" borderId="13" xfId="0" applyNumberFormat="1" applyFont="1" applyBorder="1" applyAlignment="1">
      <alignment horizontal="right"/>
    </xf>
    <xf numFmtId="0" fontId="18" fillId="0" borderId="11" xfId="0" applyFont="1" applyBorder="1" applyAlignment="1">
      <alignment horizontal="center" vertical="center" wrapText="1"/>
    </xf>
    <xf numFmtId="49" fontId="18" fillId="0" borderId="12" xfId="0" applyNumberFormat="1" applyFont="1" applyBorder="1" applyAlignment="1">
      <alignment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Border="1"/>
    <xf numFmtId="49" fontId="18" fillId="0" borderId="0" xfId="0" applyNumberFormat="1" applyFont="1" applyAlignment="1">
      <alignment horizontal="right" vertical="center" wrapText="1"/>
    </xf>
    <xf numFmtId="49" fontId="18" fillId="0" borderId="0" xfId="0" applyNumberFormat="1" applyFont="1" applyBorder="1" applyAlignment="1">
      <alignment vertical="center" wrapText="1"/>
    </xf>
    <xf numFmtId="49" fontId="18" fillId="0" borderId="10" xfId="0" applyNumberFormat="1" applyFont="1" applyBorder="1" applyAlignment="1">
      <alignment vertical="center" wrapText="1"/>
    </xf>
    <xf numFmtId="49" fontId="21" fillId="0" borderId="11" xfId="0" applyNumberFormat="1" applyFont="1" applyBorder="1" applyAlignment="1">
      <alignment horizontal="center" vertical="center" wrapText="1"/>
    </xf>
    <xf numFmtId="0" fontId="18" fillId="24" borderId="14" xfId="0" applyNumberFormat="1" applyFont="1" applyFill="1" applyBorder="1" applyAlignment="1">
      <alignment horizontal="right"/>
    </xf>
    <xf numFmtId="0" fontId="18" fillId="24" borderId="15" xfId="0" applyNumberFormat="1" applyFont="1" applyFill="1" applyBorder="1" applyAlignment="1">
      <alignment horizontal="right"/>
    </xf>
    <xf numFmtId="0" fontId="18" fillId="24" borderId="16" xfId="0" applyNumberFormat="1" applyFont="1" applyFill="1" applyBorder="1" applyAlignment="1">
      <alignment horizontal="right"/>
    </xf>
    <xf numFmtId="0" fontId="18" fillId="24" borderId="17" xfId="0" applyNumberFormat="1" applyFont="1" applyFill="1" applyBorder="1" applyAlignment="1">
      <alignment horizontal="right"/>
    </xf>
    <xf numFmtId="0" fontId="18" fillId="24" borderId="12" xfId="0" applyNumberFormat="1" applyFont="1" applyFill="1" applyBorder="1" applyAlignment="1">
      <alignment horizontal="right"/>
    </xf>
    <xf numFmtId="0" fontId="18" fillId="24" borderId="13" xfId="0" applyNumberFormat="1" applyFont="1" applyFill="1" applyBorder="1" applyAlignment="1">
      <alignment horizontal="right"/>
    </xf>
    <xf numFmtId="0" fontId="18" fillId="0" borderId="1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2" xfId="0" applyNumberFormat="1" applyFon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18" fillId="0" borderId="18" xfId="0" applyNumberFormat="1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wrapText="1"/>
    </xf>
    <xf numFmtId="0" fontId="21" fillId="0" borderId="18" xfId="0" applyFont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18" fillId="0" borderId="11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49" fontId="18" fillId="0" borderId="14" xfId="0" applyNumberFormat="1" applyFont="1" applyBorder="1" applyAlignment="1">
      <alignment horizontal="center" wrapText="1"/>
    </xf>
    <xf numFmtId="49" fontId="18" fillId="0" borderId="15" xfId="0" applyNumberFormat="1" applyFont="1" applyBorder="1" applyAlignment="1">
      <alignment horizontal="center" wrapText="1"/>
    </xf>
    <xf numFmtId="49" fontId="18" fillId="0" borderId="16" xfId="0" applyNumberFormat="1" applyFont="1" applyBorder="1" applyAlignment="1">
      <alignment horizontal="center" wrapText="1"/>
    </xf>
    <xf numFmtId="49" fontId="18" fillId="0" borderId="17" xfId="0" applyNumberFormat="1" applyFont="1" applyBorder="1" applyAlignment="1">
      <alignment horizontal="center" wrapText="1"/>
    </xf>
    <xf numFmtId="49" fontId="18" fillId="0" borderId="12" xfId="0" applyNumberFormat="1" applyFont="1" applyBorder="1" applyAlignment="1">
      <alignment horizontal="center" wrapText="1"/>
    </xf>
    <xf numFmtId="49" fontId="18" fillId="0" borderId="13" xfId="0" applyNumberFormat="1" applyFont="1" applyBorder="1" applyAlignment="1">
      <alignment horizont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49" fontId="21" fillId="0" borderId="22" xfId="0" applyNumberFormat="1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22" xfId="0" applyFont="1" applyBorder="1" applyAlignment="1">
      <alignment horizontal="left" vertical="center" wrapText="1" indent="1"/>
    </xf>
    <xf numFmtId="0" fontId="18" fillId="0" borderId="17" xfId="0" applyFont="1" applyBorder="1" applyAlignment="1">
      <alignment horizontal="left" vertical="center" wrapText="1" indent="1"/>
    </xf>
    <xf numFmtId="0" fontId="18" fillId="0" borderId="12" xfId="0" applyFont="1" applyBorder="1" applyAlignment="1">
      <alignment horizontal="left" vertical="center" wrapText="1" indent="1"/>
    </xf>
    <xf numFmtId="0" fontId="18" fillId="0" borderId="13" xfId="0" applyFont="1" applyBorder="1" applyAlignment="1">
      <alignment horizontal="left" vertical="center" wrapText="1" indent="1"/>
    </xf>
    <xf numFmtId="49" fontId="22" fillId="0" borderId="21" xfId="0" applyNumberFormat="1" applyFont="1" applyBorder="1" applyAlignment="1">
      <alignment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49" fontId="22" fillId="0" borderId="16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1" fillId="0" borderId="21" xfId="0" applyNumberFormat="1" applyFont="1" applyBorder="1" applyAlignment="1">
      <alignment vertical="center" wrapText="1"/>
    </xf>
    <xf numFmtId="49" fontId="21" fillId="0" borderId="19" xfId="0" applyNumberFormat="1" applyFont="1" applyBorder="1" applyAlignment="1">
      <alignment horizontal="left" vertical="center" wrapText="1"/>
    </xf>
    <xf numFmtId="49" fontId="21" fillId="0" borderId="18" xfId="0" applyNumberFormat="1" applyFont="1" applyBorder="1" applyAlignment="1">
      <alignment horizontal="left" vertical="center" wrapText="1"/>
    </xf>
    <xf numFmtId="49" fontId="21" fillId="0" borderId="20" xfId="0" applyNumberFormat="1" applyFont="1" applyBorder="1" applyAlignment="1">
      <alignment horizontal="left" vertical="center" wrapText="1"/>
    </xf>
    <xf numFmtId="49" fontId="21" fillId="0" borderId="11" xfId="0" applyNumberFormat="1" applyFont="1" applyBorder="1" applyAlignment="1">
      <alignment vertical="center" wrapText="1"/>
    </xf>
    <xf numFmtId="49" fontId="21" fillId="0" borderId="21" xfId="0" applyNumberFormat="1" applyFont="1" applyBorder="1" applyAlignment="1">
      <alignment horizontal="center" vertical="center" wrapText="1"/>
    </xf>
    <xf numFmtId="49" fontId="21" fillId="0" borderId="17" xfId="0" applyNumberFormat="1" applyFont="1" applyBorder="1" applyAlignment="1">
      <alignment vertical="center" wrapText="1"/>
    </xf>
    <xf numFmtId="49" fontId="21" fillId="0" borderId="12" xfId="0" applyNumberFormat="1" applyFont="1" applyBorder="1" applyAlignment="1">
      <alignment vertical="center" wrapText="1"/>
    </xf>
    <xf numFmtId="49" fontId="21" fillId="0" borderId="13" xfId="0" applyNumberFormat="1" applyFont="1" applyBorder="1" applyAlignment="1">
      <alignment vertical="center" wrapText="1"/>
    </xf>
    <xf numFmtId="49" fontId="21" fillId="0" borderId="22" xfId="0" applyNumberFormat="1" applyFont="1" applyBorder="1" applyAlignment="1">
      <alignment horizontal="left" vertical="center" wrapText="1" indent="1"/>
    </xf>
    <xf numFmtId="49" fontId="21" fillId="0" borderId="11" xfId="0" applyNumberFormat="1" applyFont="1" applyBorder="1" applyAlignment="1">
      <alignment horizontal="left" vertical="center" wrapText="1" indent="1"/>
    </xf>
    <xf numFmtId="49" fontId="21" fillId="0" borderId="14" xfId="0" applyNumberFormat="1" applyFont="1" applyBorder="1" applyAlignment="1">
      <alignment vertical="center" wrapText="1"/>
    </xf>
    <xf numFmtId="49" fontId="21" fillId="0" borderId="15" xfId="0" applyNumberFormat="1" applyFont="1" applyBorder="1" applyAlignment="1">
      <alignment vertical="center" wrapText="1"/>
    </xf>
    <xf numFmtId="49" fontId="21" fillId="0" borderId="16" xfId="0" applyNumberFormat="1" applyFont="1" applyBorder="1" applyAlignment="1">
      <alignment vertical="center" wrapText="1"/>
    </xf>
    <xf numFmtId="0" fontId="18" fillId="24" borderId="11" xfId="0" applyNumberFormat="1" applyFont="1" applyFill="1" applyBorder="1"/>
    <xf numFmtId="0" fontId="18" fillId="0" borderId="11" xfId="0" applyNumberFormat="1" applyFont="1" applyBorder="1"/>
    <xf numFmtId="0" fontId="24" fillId="0" borderId="11" xfId="0" applyNumberFormat="1" applyFont="1" applyBorder="1"/>
    <xf numFmtId="49" fontId="18" fillId="0" borderId="0" xfId="0" applyNumberFormat="1" applyFont="1"/>
    <xf numFmtId="49" fontId="18" fillId="0" borderId="0" xfId="0" applyNumberFormat="1" applyFont="1" applyAlignment="1">
      <alignment vertical="top" wrapText="1"/>
    </xf>
    <xf numFmtId="0" fontId="18" fillId="0" borderId="11" xfId="0" applyNumberFormat="1" applyFont="1" applyBorder="1" applyAlignment="1">
      <alignment vertical="center"/>
    </xf>
    <xf numFmtId="0" fontId="18" fillId="0" borderId="14" xfId="0" applyNumberFormat="1" applyFont="1" applyBorder="1" applyAlignment="1"/>
    <xf numFmtId="0" fontId="18" fillId="0" borderId="15" xfId="0" applyNumberFormat="1" applyFont="1" applyBorder="1" applyAlignment="1"/>
    <xf numFmtId="0" fontId="18" fillId="0" borderId="16" xfId="0" applyNumberFormat="1" applyFont="1" applyBorder="1" applyAlignment="1"/>
    <xf numFmtId="0" fontId="18" fillId="0" borderId="17" xfId="0" applyNumberFormat="1" applyFont="1" applyBorder="1" applyAlignment="1"/>
    <xf numFmtId="0" fontId="18" fillId="0" borderId="12" xfId="0" applyNumberFormat="1" applyFont="1" applyBorder="1" applyAlignment="1"/>
    <xf numFmtId="0" fontId="18" fillId="0" borderId="13" xfId="0" applyNumberFormat="1" applyFont="1" applyBorder="1" applyAlignment="1"/>
    <xf numFmtId="0" fontId="19" fillId="0" borderId="0" xfId="0" applyFont="1" applyAlignment="1">
      <alignment vertical="top" wrapText="1"/>
    </xf>
    <xf numFmtId="0" fontId="18" fillId="24" borderId="11" xfId="0" applyNumberFormat="1" applyFont="1" applyFill="1" applyBorder="1" applyAlignment="1">
      <alignment vertical="center"/>
    </xf>
    <xf numFmtId="0" fontId="24" fillId="0" borderId="11" xfId="0" applyNumberFormat="1" applyFont="1" applyBorder="1" applyAlignment="1"/>
    <xf numFmtId="1" fontId="18" fillId="0" borderId="11" xfId="0" applyNumberFormat="1" applyFont="1" applyBorder="1" applyAlignment="1">
      <alignment vertical="center"/>
    </xf>
    <xf numFmtId="0" fontId="18" fillId="0" borderId="19" xfId="0" applyNumberFormat="1" applyFont="1" applyBorder="1" applyAlignment="1">
      <alignment vertical="center"/>
    </xf>
    <xf numFmtId="0" fontId="18" fillId="0" borderId="18" xfId="0" applyNumberFormat="1" applyFont="1" applyBorder="1" applyAlignment="1">
      <alignment vertical="center"/>
    </xf>
    <xf numFmtId="0" fontId="18" fillId="0" borderId="20" xfId="0" applyNumberFormat="1" applyFont="1" applyBorder="1" applyAlignment="1">
      <alignment vertical="center"/>
    </xf>
    <xf numFmtId="1" fontId="24" fillId="0" borderId="11" xfId="0" applyNumberFormat="1" applyFont="1" applyBorder="1"/>
    <xf numFmtId="1" fontId="18" fillId="0" borderId="19" xfId="0" applyNumberFormat="1" applyFont="1" applyBorder="1" applyAlignment="1">
      <alignment vertical="center"/>
    </xf>
    <xf numFmtId="1" fontId="18" fillId="0" borderId="18" xfId="0" applyNumberFormat="1" applyFont="1" applyBorder="1" applyAlignment="1">
      <alignment vertical="center"/>
    </xf>
    <xf numFmtId="1" fontId="18" fillId="0" borderId="20" xfId="0" applyNumberFormat="1" applyFont="1" applyBorder="1" applyAlignment="1">
      <alignment vertical="center"/>
    </xf>
    <xf numFmtId="0" fontId="18" fillId="0" borderId="14" xfId="0" applyNumberFormat="1" applyFont="1" applyBorder="1" applyAlignment="1">
      <alignment vertical="center"/>
    </xf>
    <xf numFmtId="0" fontId="18" fillId="0" borderId="15" xfId="0" applyNumberFormat="1" applyFont="1" applyBorder="1" applyAlignment="1">
      <alignment vertical="center"/>
    </xf>
    <xf numFmtId="0" fontId="18" fillId="0" borderId="16" xfId="0" applyNumberFormat="1" applyFont="1" applyBorder="1" applyAlignment="1">
      <alignment vertical="center"/>
    </xf>
    <xf numFmtId="0" fontId="18" fillId="0" borderId="17" xfId="0" applyNumberFormat="1" applyFont="1" applyBorder="1" applyAlignment="1">
      <alignment vertical="center"/>
    </xf>
    <xf numFmtId="0" fontId="18" fillId="0" borderId="12" xfId="0" applyNumberFormat="1" applyFont="1" applyBorder="1" applyAlignment="1">
      <alignment vertical="center"/>
    </xf>
    <xf numFmtId="0" fontId="18" fillId="0" borderId="13" xfId="0" applyNumberFormat="1" applyFont="1" applyBorder="1" applyAlignment="1">
      <alignment vertical="center"/>
    </xf>
    <xf numFmtId="0" fontId="18" fillId="0" borderId="0" xfId="0" applyFont="1" applyAlignment="1">
      <alignment horizontal="left" vertical="top" indent="1"/>
    </xf>
    <xf numFmtId="0" fontId="18" fillId="0" borderId="14" xfId="0" applyNumberFormat="1" applyFont="1" applyBorder="1"/>
    <xf numFmtId="0" fontId="18" fillId="0" borderId="15" xfId="0" applyNumberFormat="1" applyFont="1" applyBorder="1"/>
    <xf numFmtId="0" fontId="18" fillId="0" borderId="16" xfId="0" applyNumberFormat="1" applyFont="1" applyBorder="1"/>
    <xf numFmtId="0" fontId="18" fillId="0" borderId="17" xfId="0" applyNumberFormat="1" applyFont="1" applyBorder="1"/>
    <xf numFmtId="0" fontId="18" fillId="0" borderId="12" xfId="0" applyNumberFormat="1" applyFont="1" applyBorder="1"/>
    <xf numFmtId="0" fontId="18" fillId="0" borderId="13" xfId="0" applyNumberFormat="1" applyFont="1" applyBorder="1"/>
    <xf numFmtId="1" fontId="18" fillId="0" borderId="11" xfId="0" applyNumberFormat="1" applyFont="1" applyBorder="1"/>
    <xf numFmtId="0" fontId="24" fillId="0" borderId="22" xfId="0" applyFont="1" applyBorder="1" applyAlignment="1">
      <alignment vertical="center" wrapText="1"/>
    </xf>
    <xf numFmtId="0" fontId="18" fillId="0" borderId="0" xfId="0" applyFont="1" applyAlignment="1">
      <alignment horizontal="left" vertical="center" indent="1"/>
    </xf>
    <xf numFmtId="0" fontId="24" fillId="0" borderId="17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center" vertical="center" wrapText="1"/>
    </xf>
    <xf numFmtId="49" fontId="24" fillId="0" borderId="15" xfId="0" applyNumberFormat="1" applyFont="1" applyBorder="1" applyAlignment="1">
      <alignment horizontal="center" vertical="center" wrapText="1"/>
    </xf>
    <xf numFmtId="49" fontId="24" fillId="0" borderId="16" xfId="0" applyNumberFormat="1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49" fontId="24" fillId="0" borderId="13" xfId="0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vertical="center" wrapText="1"/>
    </xf>
    <xf numFmtId="49" fontId="22" fillId="0" borderId="11" xfId="0" applyNumberFormat="1" applyFont="1" applyBorder="1" applyAlignment="1">
      <alignment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1" fontId="18" fillId="0" borderId="14" xfId="0" applyNumberFormat="1" applyFont="1" applyBorder="1" applyAlignment="1">
      <alignment vertical="center"/>
    </xf>
    <xf numFmtId="1" fontId="18" fillId="0" borderId="15" xfId="0" applyNumberFormat="1" applyFont="1" applyBorder="1" applyAlignment="1">
      <alignment vertical="center"/>
    </xf>
    <xf numFmtId="1" fontId="18" fillId="0" borderId="16" xfId="0" applyNumberFormat="1" applyFont="1" applyBorder="1" applyAlignment="1">
      <alignment vertical="center"/>
    </xf>
    <xf numFmtId="1" fontId="18" fillId="0" borderId="17" xfId="0" applyNumberFormat="1" applyFont="1" applyBorder="1" applyAlignment="1">
      <alignment vertical="center"/>
    </xf>
    <xf numFmtId="1" fontId="18" fillId="0" borderId="12" xfId="0" applyNumberFormat="1" applyFont="1" applyBorder="1" applyAlignment="1">
      <alignment vertical="center"/>
    </xf>
    <xf numFmtId="1" fontId="18" fillId="0" borderId="13" xfId="0" applyNumberFormat="1" applyFont="1" applyBorder="1" applyAlignment="1">
      <alignment vertical="center"/>
    </xf>
    <xf numFmtId="49" fontId="21" fillId="0" borderId="19" xfId="0" applyNumberFormat="1" applyFont="1" applyBorder="1" applyAlignment="1">
      <alignment vertical="center" wrapText="1"/>
    </xf>
    <xf numFmtId="49" fontId="21" fillId="0" borderId="18" xfId="0" applyNumberFormat="1" applyFont="1" applyBorder="1" applyAlignment="1">
      <alignment vertical="center" wrapText="1"/>
    </xf>
    <xf numFmtId="49" fontId="21" fillId="0" borderId="20" xfId="0" applyNumberFormat="1" applyFont="1" applyBorder="1" applyAlignment="1">
      <alignment vertical="center" wrapText="1"/>
    </xf>
    <xf numFmtId="49" fontId="21" fillId="0" borderId="17" xfId="0" applyNumberFormat="1" applyFont="1" applyBorder="1" applyAlignment="1">
      <alignment horizontal="left" vertical="center" wrapText="1" indent="1"/>
    </xf>
    <xf numFmtId="49" fontId="21" fillId="0" borderId="12" xfId="0" applyNumberFormat="1" applyFont="1" applyBorder="1" applyAlignment="1">
      <alignment horizontal="left" vertical="center" wrapText="1" indent="1"/>
    </xf>
    <xf numFmtId="49" fontId="21" fillId="0" borderId="13" xfId="0" applyNumberFormat="1" applyFont="1" applyBorder="1" applyAlignment="1">
      <alignment horizontal="left" vertical="center" wrapText="1" indent="1"/>
    </xf>
    <xf numFmtId="0" fontId="18" fillId="0" borderId="19" xfId="0" applyNumberFormat="1" applyFont="1" applyBorder="1" applyAlignment="1">
      <alignment horizontal="right" vertical="center"/>
    </xf>
    <xf numFmtId="0" fontId="18" fillId="0" borderId="18" xfId="0" applyNumberFormat="1" applyFont="1" applyBorder="1" applyAlignment="1">
      <alignment horizontal="right" vertical="center"/>
    </xf>
    <xf numFmtId="0" fontId="18" fillId="0" borderId="20" xfId="0" applyNumberFormat="1" applyFont="1" applyBorder="1" applyAlignment="1">
      <alignment horizontal="right" vertical="center"/>
    </xf>
    <xf numFmtId="1" fontId="24" fillId="0" borderId="11" xfId="0" applyNumberFormat="1" applyFont="1" applyBorder="1" applyAlignment="1">
      <alignment vertical="center"/>
    </xf>
    <xf numFmtId="0" fontId="24" fillId="0" borderId="11" xfId="0" applyNumberFormat="1" applyFont="1" applyBorder="1" applyAlignment="1">
      <alignment vertical="center"/>
    </xf>
    <xf numFmtId="0" fontId="18" fillId="0" borderId="19" xfId="0" applyNumberFormat="1" applyFont="1" applyBorder="1"/>
    <xf numFmtId="0" fontId="18" fillId="0" borderId="18" xfId="0" applyNumberFormat="1" applyFont="1" applyBorder="1"/>
    <xf numFmtId="0" fontId="18" fillId="0" borderId="20" xfId="0" applyNumberFormat="1" applyFont="1" applyBorder="1"/>
    <xf numFmtId="0" fontId="18" fillId="24" borderId="11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wrapText="1"/>
    </xf>
    <xf numFmtId="49" fontId="0" fillId="0" borderId="0" xfId="0" applyNumberFormat="1"/>
    <xf numFmtId="49" fontId="0" fillId="0" borderId="0" xfId="0" applyNumberFormat="1" applyAlignment="1"/>
    <xf numFmtId="0" fontId="18" fillId="24" borderId="11" xfId="0" applyFont="1" applyFill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left" vertical="center" wrapText="1" indent="1"/>
    </xf>
    <xf numFmtId="49" fontId="18" fillId="0" borderId="12" xfId="0" applyNumberFormat="1" applyFont="1" applyBorder="1" applyAlignment="1">
      <alignment horizontal="left" vertical="center" wrapText="1" indent="1"/>
    </xf>
    <xf numFmtId="49" fontId="18" fillId="0" borderId="13" xfId="0" applyNumberFormat="1" applyFont="1" applyBorder="1" applyAlignment="1">
      <alignment horizontal="left" vertical="center" wrapText="1" indent="1"/>
    </xf>
    <xf numFmtId="49" fontId="24" fillId="0" borderId="11" xfId="0" applyNumberFormat="1" applyFont="1" applyBorder="1" applyAlignment="1">
      <alignment vertical="center" wrapText="1"/>
    </xf>
    <xf numFmtId="49" fontId="18" fillId="0" borderId="11" xfId="0" applyNumberFormat="1" applyFont="1" applyBorder="1" applyAlignment="1">
      <alignment vertical="center" wrapText="1"/>
    </xf>
    <xf numFmtId="49" fontId="24" fillId="0" borderId="14" xfId="0" applyNumberFormat="1" applyFont="1" applyBorder="1" applyAlignment="1">
      <alignment vertical="center" wrapText="1"/>
    </xf>
    <xf numFmtId="49" fontId="24" fillId="0" borderId="15" xfId="0" applyNumberFormat="1" applyFont="1" applyBorder="1" applyAlignment="1">
      <alignment vertical="center" wrapText="1"/>
    </xf>
    <xf numFmtId="49" fontId="24" fillId="0" borderId="16" xfId="0" applyNumberFormat="1" applyFont="1" applyBorder="1" applyAlignment="1">
      <alignment vertical="center" wrapText="1"/>
    </xf>
    <xf numFmtId="0" fontId="18" fillId="0" borderId="19" xfId="0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0" borderId="19" xfId="0" applyNumberFormat="1" applyFont="1" applyBorder="1" applyAlignment="1">
      <alignment horizontal="center" vertical="center" wrapText="1"/>
    </xf>
    <xf numFmtId="0" fontId="18" fillId="0" borderId="18" xfId="0" applyNumberFormat="1" applyFont="1" applyBorder="1" applyAlignment="1">
      <alignment horizontal="center" vertical="center" wrapText="1"/>
    </xf>
    <xf numFmtId="0" fontId="18" fillId="0" borderId="20" xfId="0" applyNumberFormat="1" applyFont="1" applyBorder="1" applyAlignment="1">
      <alignment horizontal="center" vertical="center" wrapText="1"/>
    </xf>
    <xf numFmtId="49" fontId="18" fillId="0" borderId="19" xfId="0" applyNumberFormat="1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18" fillId="0" borderId="20" xfId="0" applyNumberFormat="1" applyFont="1" applyBorder="1" applyAlignment="1">
      <alignment horizontal="center" vertical="center" wrapText="1"/>
    </xf>
    <xf numFmtId="49" fontId="0" fillId="0" borderId="19" xfId="0" applyNumberFormat="1" applyBorder="1"/>
    <xf numFmtId="49" fontId="0" fillId="0" borderId="18" xfId="0" applyNumberFormat="1" applyBorder="1"/>
    <xf numFmtId="49" fontId="0" fillId="0" borderId="20" xfId="0" applyNumberFormat="1" applyBorder="1"/>
    <xf numFmtId="0" fontId="18" fillId="0" borderId="10" xfId="0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18" fillId="0" borderId="0" xfId="0" applyNumberFormat="1" applyFont="1" applyBorder="1" applyAlignment="1">
      <alignment horizontal="right" vertical="center" wrapText="1"/>
    </xf>
    <xf numFmtId="0" fontId="24" fillId="0" borderId="11" xfId="0" applyNumberFormat="1" applyFont="1" applyBorder="1" applyAlignment="1">
      <alignment horizontal="center" vertical="center" wrapText="1"/>
    </xf>
    <xf numFmtId="0" fontId="18" fillId="0" borderId="14" xfId="0" applyNumberFormat="1" applyFont="1" applyBorder="1" applyAlignment="1">
      <alignment horizontal="center" vertical="center" wrapText="1"/>
    </xf>
    <xf numFmtId="0" fontId="18" fillId="0" borderId="15" xfId="0" applyNumberFormat="1" applyFont="1" applyBorder="1" applyAlignment="1">
      <alignment horizontal="center" vertical="center" wrapText="1"/>
    </xf>
    <xf numFmtId="0" fontId="18" fillId="0" borderId="16" xfId="0" applyNumberFormat="1" applyFont="1" applyBorder="1" applyAlignment="1">
      <alignment horizontal="center" vertical="center" wrapText="1"/>
    </xf>
    <xf numFmtId="0" fontId="18" fillId="0" borderId="17" xfId="0" applyNumberFormat="1" applyFont="1" applyBorder="1" applyAlignment="1">
      <alignment horizontal="center" vertical="center" wrapText="1"/>
    </xf>
    <xf numFmtId="0" fontId="18" fillId="0" borderId="13" xfId="0" applyNumberFormat="1" applyFont="1" applyBorder="1" applyAlignment="1">
      <alignment horizontal="center" vertical="center" wrapText="1"/>
    </xf>
    <xf numFmtId="49" fontId="24" fillId="0" borderId="21" xfId="0" applyNumberFormat="1" applyFont="1" applyBorder="1" applyAlignment="1">
      <alignment vertical="center" wrapText="1"/>
    </xf>
    <xf numFmtId="0" fontId="18" fillId="24" borderId="19" xfId="0" applyNumberFormat="1" applyFont="1" applyFill="1" applyBorder="1" applyAlignment="1">
      <alignment horizontal="center" vertical="center" wrapText="1"/>
    </xf>
    <xf numFmtId="0" fontId="18" fillId="24" borderId="18" xfId="0" applyNumberFormat="1" applyFont="1" applyFill="1" applyBorder="1" applyAlignment="1">
      <alignment horizontal="center" vertical="center" wrapText="1"/>
    </xf>
    <xf numFmtId="0" fontId="18" fillId="24" borderId="20" xfId="0" applyNumberFormat="1" applyFont="1" applyFill="1" applyBorder="1" applyAlignment="1">
      <alignment horizontal="center" vertical="center" wrapText="1"/>
    </xf>
    <xf numFmtId="49" fontId="25" fillId="0" borderId="15" xfId="0" applyNumberFormat="1" applyFont="1" applyBorder="1" applyAlignment="1">
      <alignment horizontal="center" vertical="top"/>
    </xf>
    <xf numFmtId="0" fontId="18" fillId="0" borderId="0" xfId="0" applyFont="1" applyAlignment="1">
      <alignment horizontal="right" vertical="center" wrapText="1"/>
    </xf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24" fillId="0" borderId="11" xfId="0" applyFont="1" applyBorder="1" applyAlignment="1">
      <alignment vertical="center" wrapText="1"/>
    </xf>
    <xf numFmtId="0" fontId="18" fillId="0" borderId="23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8" fillId="24" borderId="23" xfId="0" applyFont="1" applyFill="1" applyBorder="1" applyAlignment="1">
      <alignment horizontal="center" vertical="center" wrapText="1"/>
    </xf>
    <xf numFmtId="49" fontId="18" fillId="0" borderId="24" xfId="0" applyNumberFormat="1" applyFont="1" applyBorder="1" applyAlignment="1">
      <alignment horizontal="left" vertical="center" wrapText="1" indent="1"/>
    </xf>
    <xf numFmtId="49" fontId="18" fillId="0" borderId="22" xfId="0" applyNumberFormat="1" applyFont="1" applyBorder="1" applyAlignment="1">
      <alignment horizontal="left" vertical="center" wrapText="1" indent="1"/>
    </xf>
    <xf numFmtId="0" fontId="0" fillId="0" borderId="11" xfId="0" applyNumberFormat="1" applyBorder="1"/>
    <xf numFmtId="0" fontId="24" fillId="0" borderId="19" xfId="0" applyFont="1" applyBorder="1" applyAlignment="1">
      <alignment horizontal="center" wrapText="1"/>
    </xf>
    <xf numFmtId="0" fontId="24" fillId="0" borderId="18" xfId="0" applyFont="1" applyBorder="1" applyAlignment="1">
      <alignment horizontal="center" wrapText="1"/>
    </xf>
    <xf numFmtId="0" fontId="24" fillId="0" borderId="20" xfId="0" applyFont="1" applyBorder="1" applyAlignment="1">
      <alignment horizontal="center" wrapText="1"/>
    </xf>
    <xf numFmtId="0" fontId="0" fillId="0" borderId="14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17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18" xfId="0" applyNumberFormat="1" applyBorder="1"/>
    <xf numFmtId="0" fontId="0" fillId="0" borderId="20" xfId="0" applyNumberFormat="1" applyBorder="1"/>
    <xf numFmtId="0" fontId="18" fillId="24" borderId="14" xfId="0" applyNumberFormat="1" applyFont="1" applyFill="1" applyBorder="1" applyAlignment="1">
      <alignment horizontal="center" vertical="center" wrapText="1"/>
    </xf>
    <xf numFmtId="0" fontId="18" fillId="24" borderId="15" xfId="0" applyNumberFormat="1" applyFont="1" applyFill="1" applyBorder="1" applyAlignment="1">
      <alignment horizontal="center" vertical="center" wrapText="1"/>
    </xf>
    <xf numFmtId="0" fontId="18" fillId="24" borderId="16" xfId="0" applyNumberFormat="1" applyFont="1" applyFill="1" applyBorder="1" applyAlignment="1">
      <alignment horizontal="center" vertical="center" wrapText="1"/>
    </xf>
    <xf numFmtId="0" fontId="18" fillId="24" borderId="17" xfId="0" applyNumberFormat="1" applyFont="1" applyFill="1" applyBorder="1" applyAlignment="1">
      <alignment horizontal="center" vertical="center" wrapText="1"/>
    </xf>
    <xf numFmtId="0" fontId="18" fillId="24" borderId="12" xfId="0" applyNumberFormat="1" applyFont="1" applyFill="1" applyBorder="1" applyAlignment="1">
      <alignment horizontal="center" vertical="center" wrapText="1"/>
    </xf>
    <xf numFmtId="0" fontId="18" fillId="24" borderId="13" xfId="0" applyNumberFormat="1" applyFont="1" applyFill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horizontal="center" vertical="center" wrapText="1"/>
    </xf>
    <xf numFmtId="49" fontId="18" fillId="0" borderId="21" xfId="0" applyNumberFormat="1" applyFont="1" applyBorder="1" applyAlignment="1">
      <alignment vertical="center" wrapText="1"/>
    </xf>
    <xf numFmtId="49" fontId="18" fillId="0" borderId="23" xfId="0" applyNumberFormat="1" applyFont="1" applyBorder="1" applyAlignment="1">
      <alignment horizontal="center" wrapText="1"/>
    </xf>
    <xf numFmtId="49" fontId="18" fillId="0" borderId="23" xfId="0" applyNumberFormat="1" applyFont="1" applyBorder="1" applyAlignment="1">
      <alignment vertical="center" wrapText="1"/>
    </xf>
    <xf numFmtId="49" fontId="24" fillId="0" borderId="23" xfId="0" applyNumberFormat="1" applyFont="1" applyBorder="1" applyAlignment="1">
      <alignment horizontal="center" wrapText="1"/>
    </xf>
    <xf numFmtId="49" fontId="18" fillId="0" borderId="29" xfId="0" applyNumberFormat="1" applyFont="1" applyBorder="1" applyAlignment="1">
      <alignment vertical="center" wrapText="1"/>
    </xf>
    <xf numFmtId="49" fontId="18" fillId="0" borderId="23" xfId="0" applyNumberFormat="1" applyFont="1" applyBorder="1" applyAlignment="1">
      <alignment horizontal="center" vertical="center" wrapText="1"/>
    </xf>
    <xf numFmtId="1" fontId="18" fillId="0" borderId="23" xfId="0" applyNumberFormat="1" applyFont="1" applyBorder="1" applyAlignment="1">
      <alignment horizontal="center" vertical="center" wrapText="1"/>
    </xf>
    <xf numFmtId="49" fontId="25" fillId="0" borderId="30" xfId="0" applyNumberFormat="1" applyFont="1" applyBorder="1" applyAlignment="1">
      <alignment horizontal="center" vertical="top"/>
    </xf>
    <xf numFmtId="49" fontId="24" fillId="0" borderId="27" xfId="0" applyNumberFormat="1" applyFont="1" applyBorder="1" applyAlignment="1">
      <alignment vertical="center" wrapText="1"/>
    </xf>
    <xf numFmtId="49" fontId="18" fillId="0" borderId="26" xfId="0" applyNumberFormat="1" applyFont="1" applyBorder="1" applyAlignment="1">
      <alignment vertical="center" wrapText="1"/>
    </xf>
    <xf numFmtId="49" fontId="18" fillId="0" borderId="25" xfId="0" applyNumberFormat="1" applyFont="1" applyBorder="1" applyAlignment="1">
      <alignment vertical="center" wrapText="1"/>
    </xf>
    <xf numFmtId="49" fontId="18" fillId="0" borderId="28" xfId="0" applyNumberFormat="1" applyFont="1" applyBorder="1" applyAlignment="1">
      <alignment vertical="center" wrapText="1"/>
    </xf>
    <xf numFmtId="49" fontId="24" fillId="0" borderId="28" xfId="0" applyNumberFormat="1" applyFont="1" applyBorder="1" applyAlignment="1">
      <alignment horizontal="center" vertical="center" wrapText="1"/>
    </xf>
    <xf numFmtId="49" fontId="24" fillId="0" borderId="28" xfId="0" applyNumberFormat="1" applyFont="1" applyBorder="1" applyAlignment="1">
      <alignment vertical="center" wrapText="1"/>
    </xf>
    <xf numFmtId="49" fontId="18" fillId="0" borderId="29" xfId="0" applyNumberFormat="1" applyFont="1" applyBorder="1" applyAlignment="1">
      <alignment horizontal="left" vertical="center" wrapText="1" indent="1"/>
    </xf>
    <xf numFmtId="49" fontId="18" fillId="0" borderId="25" xfId="0" applyNumberFormat="1" applyFont="1" applyBorder="1" applyAlignment="1">
      <alignment horizontal="left" vertical="center" wrapText="1" indent="1"/>
    </xf>
    <xf numFmtId="1" fontId="18" fillId="0" borderId="23" xfId="0" applyNumberFormat="1" applyFont="1" applyBorder="1" applyAlignment="1">
      <alignment horizontal="center" wrapText="1"/>
    </xf>
    <xf numFmtId="0" fontId="18" fillId="0" borderId="0" xfId="0" applyFont="1" applyBorder="1" applyAlignment="1">
      <alignment vertical="center"/>
    </xf>
    <xf numFmtId="49" fontId="24" fillId="0" borderId="23" xfId="0" applyNumberFormat="1" applyFont="1" applyBorder="1" applyAlignment="1">
      <alignment vertical="center" wrapText="1"/>
    </xf>
    <xf numFmtId="0" fontId="24" fillId="0" borderId="23" xfId="0" applyFont="1" applyBorder="1" applyAlignment="1">
      <alignment horizontal="center" vertical="center" wrapText="1"/>
    </xf>
    <xf numFmtId="49" fontId="0" fillId="0" borderId="23" xfId="0" applyNumberFormat="1" applyFont="1" applyBorder="1"/>
    <xf numFmtId="49" fontId="0" fillId="0" borderId="23" xfId="0" applyNumberFormat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 wrapText="1"/>
    </xf>
    <xf numFmtId="0" fontId="18" fillId="0" borderId="26" xfId="0" applyFont="1" applyBorder="1" applyAlignment="1">
      <alignment horizontal="center" vertical="center" wrapText="1"/>
    </xf>
    <xf numFmtId="49" fontId="18" fillId="0" borderId="28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26" fillId="0" borderId="14" xfId="0" applyNumberFormat="1" applyFont="1" applyBorder="1" applyAlignment="1">
      <alignment horizontal="right" vertical="top" wrapText="1"/>
    </xf>
    <xf numFmtId="0" fontId="26" fillId="0" borderId="15" xfId="0" applyNumberFormat="1" applyFont="1" applyBorder="1" applyAlignment="1">
      <alignment horizontal="right" vertical="top" wrapText="1"/>
    </xf>
    <xf numFmtId="0" fontId="26" fillId="0" borderId="16" xfId="0" applyNumberFormat="1" applyFont="1" applyBorder="1" applyAlignment="1">
      <alignment horizontal="right" vertical="top" wrapText="1"/>
    </xf>
    <xf numFmtId="0" fontId="26" fillId="0" borderId="17" xfId="0" applyNumberFormat="1" applyFont="1" applyBorder="1" applyAlignment="1">
      <alignment horizontal="right" vertical="top" wrapText="1"/>
    </xf>
    <xf numFmtId="0" fontId="26" fillId="0" borderId="12" xfId="0" applyNumberFormat="1" applyFont="1" applyBorder="1" applyAlignment="1">
      <alignment horizontal="right" vertical="top" wrapText="1"/>
    </xf>
    <xf numFmtId="0" fontId="26" fillId="0" borderId="13" xfId="0" applyNumberFormat="1" applyFont="1" applyBorder="1" applyAlignment="1">
      <alignment horizontal="right" vertical="top" wrapText="1"/>
    </xf>
    <xf numFmtId="49" fontId="26" fillId="0" borderId="14" xfId="0" applyNumberFormat="1" applyFont="1" applyBorder="1" applyAlignment="1">
      <alignment horizontal="right" vertical="top"/>
    </xf>
    <xf numFmtId="49" fontId="26" fillId="0" borderId="15" xfId="0" applyNumberFormat="1" applyFont="1" applyBorder="1" applyAlignment="1">
      <alignment horizontal="right" vertical="top"/>
    </xf>
    <xf numFmtId="49" fontId="26" fillId="0" borderId="16" xfId="0" applyNumberFormat="1" applyFont="1" applyBorder="1" applyAlignment="1">
      <alignment horizontal="right" vertical="top"/>
    </xf>
    <xf numFmtId="49" fontId="26" fillId="0" borderId="17" xfId="0" applyNumberFormat="1" applyFont="1" applyBorder="1" applyAlignment="1">
      <alignment horizontal="right" vertical="top"/>
    </xf>
    <xf numFmtId="49" fontId="26" fillId="0" borderId="12" xfId="0" applyNumberFormat="1" applyFont="1" applyBorder="1" applyAlignment="1">
      <alignment horizontal="right" vertical="top"/>
    </xf>
    <xf numFmtId="49" fontId="26" fillId="0" borderId="13" xfId="0" applyNumberFormat="1" applyFont="1" applyBorder="1" applyAlignment="1">
      <alignment horizontal="right" vertical="top"/>
    </xf>
    <xf numFmtId="49" fontId="26" fillId="0" borderId="14" xfId="0" applyNumberFormat="1" applyFont="1" applyBorder="1" applyAlignment="1">
      <alignment vertical="top" wrapText="1"/>
    </xf>
    <xf numFmtId="49" fontId="26" fillId="0" borderId="15" xfId="0" applyNumberFormat="1" applyFont="1" applyBorder="1" applyAlignment="1">
      <alignment vertical="top" wrapText="1"/>
    </xf>
    <xf numFmtId="49" fontId="26" fillId="0" borderId="16" xfId="0" applyNumberFormat="1" applyFont="1" applyBorder="1" applyAlignment="1">
      <alignment vertical="top" wrapText="1"/>
    </xf>
    <xf numFmtId="49" fontId="26" fillId="0" borderId="17" xfId="0" applyNumberFormat="1" applyFont="1" applyBorder="1" applyAlignment="1">
      <alignment vertical="top" wrapText="1"/>
    </xf>
    <xf numFmtId="49" fontId="26" fillId="0" borderId="12" xfId="0" applyNumberFormat="1" applyFont="1" applyBorder="1" applyAlignment="1">
      <alignment vertical="top" wrapText="1"/>
    </xf>
    <xf numFmtId="49" fontId="26" fillId="0" borderId="13" xfId="0" applyNumberFormat="1" applyFont="1" applyBorder="1" applyAlignment="1">
      <alignment vertical="top" wrapText="1"/>
    </xf>
    <xf numFmtId="49" fontId="26" fillId="0" borderId="14" xfId="0" applyNumberFormat="1" applyFont="1" applyBorder="1" applyAlignment="1">
      <alignment horizontal="right" vertical="top" wrapText="1"/>
    </xf>
    <xf numFmtId="49" fontId="26" fillId="0" borderId="15" xfId="0" applyNumberFormat="1" applyFont="1" applyBorder="1" applyAlignment="1">
      <alignment horizontal="right" vertical="top" wrapText="1"/>
    </xf>
    <xf numFmtId="49" fontId="26" fillId="0" borderId="16" xfId="0" applyNumberFormat="1" applyFont="1" applyBorder="1" applyAlignment="1">
      <alignment horizontal="right" vertical="top" wrapText="1"/>
    </xf>
    <xf numFmtId="49" fontId="26" fillId="0" borderId="17" xfId="0" applyNumberFormat="1" applyFont="1" applyBorder="1" applyAlignment="1">
      <alignment horizontal="right" vertical="top" wrapText="1"/>
    </xf>
    <xf numFmtId="49" fontId="26" fillId="0" borderId="12" xfId="0" applyNumberFormat="1" applyFont="1" applyBorder="1" applyAlignment="1">
      <alignment horizontal="right" vertical="top" wrapText="1"/>
    </xf>
    <xf numFmtId="49" fontId="26" fillId="0" borderId="13" xfId="0" applyNumberFormat="1" applyFont="1" applyBorder="1" applyAlignment="1">
      <alignment horizontal="right" vertical="top" wrapText="1"/>
    </xf>
    <xf numFmtId="0" fontId="23" fillId="0" borderId="14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23" fillId="0" borderId="17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49" fontId="0" fillId="0" borderId="0" xfId="0" applyNumberFormat="1" applyBorder="1"/>
    <xf numFmtId="3" fontId="26" fillId="0" borderId="14" xfId="0" applyNumberFormat="1" applyFont="1" applyBorder="1" applyAlignment="1">
      <alignment horizontal="right" vertical="top" wrapText="1"/>
    </xf>
    <xf numFmtId="49" fontId="18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Border="1" applyAlignment="1"/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7" xfId="0" applyFont="1" applyBorder="1" applyAlignment="1">
      <alignment vertical="top" wrapText="1"/>
    </xf>
    <xf numFmtId="0" fontId="26" fillId="0" borderId="12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14" xfId="0" applyFont="1" applyBorder="1" applyAlignment="1">
      <alignment vertical="top" wrapText="1"/>
    </xf>
    <xf numFmtId="0" fontId="26" fillId="0" borderId="15" xfId="0" applyFont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49" fontId="23" fillId="0" borderId="19" xfId="0" applyNumberFormat="1" applyFont="1" applyBorder="1" applyAlignment="1">
      <alignment vertical="top" wrapText="1"/>
    </xf>
    <xf numFmtId="49" fontId="23" fillId="0" borderId="18" xfId="0" applyNumberFormat="1" applyFont="1" applyBorder="1" applyAlignment="1">
      <alignment vertical="top" wrapText="1"/>
    </xf>
    <xf numFmtId="49" fontId="23" fillId="0" borderId="20" xfId="0" applyNumberFormat="1" applyFont="1" applyBorder="1" applyAlignment="1">
      <alignment vertical="top" wrapText="1"/>
    </xf>
    <xf numFmtId="0" fontId="26" fillId="0" borderId="21" xfId="0" applyFont="1" applyBorder="1" applyAlignment="1">
      <alignment vertical="top" wrapText="1"/>
    </xf>
    <xf numFmtId="3" fontId="23" fillId="0" borderId="11" xfId="0" applyNumberFormat="1" applyFont="1" applyBorder="1" applyAlignment="1">
      <alignment horizontal="right" vertical="top" wrapText="1"/>
    </xf>
    <xf numFmtId="0" fontId="23" fillId="0" borderId="11" xfId="0" applyNumberFormat="1" applyFont="1" applyBorder="1" applyAlignment="1">
      <alignment horizontal="right" vertical="top" wrapText="1"/>
    </xf>
    <xf numFmtId="0" fontId="23" fillId="0" borderId="19" xfId="0" applyNumberFormat="1" applyFont="1" applyBorder="1" applyAlignment="1">
      <alignment horizontal="right" vertical="top" wrapText="1"/>
    </xf>
    <xf numFmtId="0" fontId="23" fillId="0" borderId="18" xfId="0" applyNumberFormat="1" applyFont="1" applyBorder="1" applyAlignment="1">
      <alignment horizontal="right" vertical="top" wrapText="1"/>
    </xf>
    <xf numFmtId="0" fontId="23" fillId="0" borderId="20" xfId="0" applyNumberFormat="1" applyFont="1" applyBorder="1" applyAlignment="1">
      <alignment horizontal="right" vertical="top" wrapText="1"/>
    </xf>
    <xf numFmtId="49" fontId="23" fillId="0" borderId="11" xfId="0" applyNumberFormat="1" applyFont="1" applyBorder="1" applyAlignment="1">
      <alignment vertical="top" wrapText="1"/>
    </xf>
    <xf numFmtId="0" fontId="26" fillId="0" borderId="19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right" vertical="top" wrapText="1"/>
    </xf>
    <xf numFmtId="49" fontId="23" fillId="0" borderId="20" xfId="0" applyNumberFormat="1" applyFont="1" applyBorder="1" applyAlignment="1">
      <alignment horizontal="right" vertical="top" wrapText="1"/>
    </xf>
    <xf numFmtId="1" fontId="23" fillId="0" borderId="19" xfId="0" applyNumberFormat="1" applyFont="1" applyBorder="1" applyAlignment="1">
      <alignment vertical="top" wrapText="1"/>
    </xf>
    <xf numFmtId="1" fontId="23" fillId="0" borderId="18" xfId="0" applyNumberFormat="1" applyFont="1" applyBorder="1" applyAlignment="1">
      <alignment vertical="top" wrapText="1"/>
    </xf>
    <xf numFmtId="1" fontId="23" fillId="0" borderId="20" xfId="0" applyNumberFormat="1" applyFont="1" applyBorder="1" applyAlignment="1">
      <alignment vertical="top" wrapText="1"/>
    </xf>
    <xf numFmtId="1" fontId="26" fillId="0" borderId="14" xfId="0" applyNumberFormat="1" applyFont="1" applyBorder="1" applyAlignment="1">
      <alignment vertical="top" wrapText="1"/>
    </xf>
    <xf numFmtId="1" fontId="26" fillId="0" borderId="15" xfId="0" applyNumberFormat="1" applyFont="1" applyBorder="1" applyAlignment="1">
      <alignment vertical="top" wrapText="1"/>
    </xf>
    <xf numFmtId="1" fontId="26" fillId="0" borderId="16" xfId="0" applyNumberFormat="1" applyFont="1" applyBorder="1" applyAlignment="1">
      <alignment vertical="top" wrapText="1"/>
    </xf>
    <xf numFmtId="1" fontId="26" fillId="0" borderId="17" xfId="0" applyNumberFormat="1" applyFont="1" applyBorder="1" applyAlignment="1">
      <alignment vertical="top" wrapText="1"/>
    </xf>
    <xf numFmtId="1" fontId="26" fillId="0" borderId="12" xfId="0" applyNumberFormat="1" applyFont="1" applyBorder="1" applyAlignment="1">
      <alignment vertical="top" wrapText="1"/>
    </xf>
    <xf numFmtId="1" fontId="26" fillId="0" borderId="13" xfId="0" applyNumberFormat="1" applyFont="1" applyBorder="1" applyAlignment="1">
      <alignment vertical="top" wrapText="1"/>
    </xf>
    <xf numFmtId="0" fontId="23" fillId="0" borderId="19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1" xfId="0" applyFont="1" applyBorder="1" applyAlignment="1">
      <alignment vertical="top" wrapText="1"/>
    </xf>
    <xf numFmtId="49" fontId="23" fillId="0" borderId="19" xfId="0" applyNumberFormat="1" applyFont="1" applyBorder="1" applyAlignment="1">
      <alignment horizontal="right" vertical="top" wrapText="1"/>
    </xf>
    <xf numFmtId="1" fontId="23" fillId="0" borderId="11" xfId="0" applyNumberFormat="1" applyFont="1" applyBorder="1" applyAlignment="1">
      <alignment vertical="top" wrapText="1"/>
    </xf>
    <xf numFmtId="1" fontId="23" fillId="0" borderId="19" xfId="0" applyNumberFormat="1" applyFont="1" applyBorder="1" applyAlignment="1">
      <alignment horizontal="right" vertical="top" wrapText="1"/>
    </xf>
    <xf numFmtId="1" fontId="23" fillId="0" borderId="18" xfId="0" applyNumberFormat="1" applyFont="1" applyBorder="1" applyAlignment="1">
      <alignment horizontal="right" vertical="top" wrapText="1"/>
    </xf>
    <xf numFmtId="1" fontId="23" fillId="0" borderId="20" xfId="0" applyNumberFormat="1" applyFont="1" applyBorder="1" applyAlignment="1">
      <alignment horizontal="right" vertical="top" wrapText="1"/>
    </xf>
    <xf numFmtId="1" fontId="26" fillId="0" borderId="14" xfId="0" applyNumberFormat="1" applyFont="1" applyBorder="1" applyAlignment="1">
      <alignment horizontal="right" vertical="top" wrapText="1"/>
    </xf>
    <xf numFmtId="1" fontId="26" fillId="0" borderId="15" xfId="0" applyNumberFormat="1" applyFont="1" applyBorder="1" applyAlignment="1">
      <alignment horizontal="right" vertical="top" wrapText="1"/>
    </xf>
    <xf numFmtId="1" fontId="26" fillId="0" borderId="16" xfId="0" applyNumberFormat="1" applyFont="1" applyBorder="1" applyAlignment="1">
      <alignment horizontal="right" vertical="top" wrapText="1"/>
    </xf>
    <xf numFmtId="1" fontId="26" fillId="0" borderId="17" xfId="0" applyNumberFormat="1" applyFont="1" applyBorder="1" applyAlignment="1">
      <alignment horizontal="right" vertical="top" wrapText="1"/>
    </xf>
    <xf numFmtId="1" fontId="26" fillId="0" borderId="12" xfId="0" applyNumberFormat="1" applyFont="1" applyBorder="1" applyAlignment="1">
      <alignment horizontal="right" vertical="top" wrapText="1"/>
    </xf>
    <xf numFmtId="1" fontId="26" fillId="0" borderId="13" xfId="0" applyNumberFormat="1" applyFont="1" applyBorder="1" applyAlignment="1">
      <alignment horizontal="right" vertical="top" wrapText="1"/>
    </xf>
    <xf numFmtId="0" fontId="23" fillId="0" borderId="11" xfId="0" applyFont="1" applyBorder="1" applyAlignment="1">
      <alignment horizontal="center" vertical="center" wrapText="1"/>
    </xf>
    <xf numFmtId="1" fontId="23" fillId="0" borderId="14" xfId="0" applyNumberFormat="1" applyFont="1" applyBorder="1" applyAlignment="1">
      <alignment vertical="top" wrapText="1"/>
    </xf>
    <xf numFmtId="1" fontId="23" fillId="0" borderId="15" xfId="0" applyNumberFormat="1" applyFont="1" applyBorder="1" applyAlignment="1">
      <alignment vertical="top" wrapText="1"/>
    </xf>
    <xf numFmtId="1" fontId="23" fillId="0" borderId="16" xfId="0" applyNumberFormat="1" applyFont="1" applyBorder="1" applyAlignment="1">
      <alignment vertical="top" wrapText="1"/>
    </xf>
    <xf numFmtId="1" fontId="23" fillId="0" borderId="17" xfId="0" applyNumberFormat="1" applyFont="1" applyBorder="1" applyAlignment="1">
      <alignment vertical="top" wrapText="1"/>
    </xf>
    <xf numFmtId="1" fontId="23" fillId="0" borderId="12" xfId="0" applyNumberFormat="1" applyFont="1" applyBorder="1" applyAlignment="1">
      <alignment vertical="top" wrapText="1"/>
    </xf>
    <xf numFmtId="1" fontId="23" fillId="0" borderId="13" xfId="0" applyNumberFormat="1" applyFont="1" applyBorder="1" applyAlignment="1">
      <alignment vertical="top" wrapText="1"/>
    </xf>
    <xf numFmtId="1" fontId="23" fillId="0" borderId="11" xfId="0" applyNumberFormat="1" applyFont="1" applyBorder="1" applyAlignment="1">
      <alignment horizontal="left" vertical="top" wrapText="1"/>
    </xf>
    <xf numFmtId="1" fontId="26" fillId="0" borderId="19" xfId="0" applyNumberFormat="1" applyFont="1" applyBorder="1" applyAlignment="1">
      <alignment vertical="top" wrapText="1"/>
    </xf>
    <xf numFmtId="1" fontId="26" fillId="0" borderId="18" xfId="0" applyNumberFormat="1" applyFont="1" applyBorder="1" applyAlignment="1">
      <alignment vertical="top" wrapText="1"/>
    </xf>
    <xf numFmtId="1" fontId="26" fillId="0" borderId="20" xfId="0" applyNumberFormat="1" applyFont="1" applyBorder="1" applyAlignment="1">
      <alignment vertical="top" wrapText="1"/>
    </xf>
    <xf numFmtId="1" fontId="23" fillId="0" borderId="14" xfId="0" applyNumberFormat="1" applyFont="1" applyBorder="1" applyAlignment="1">
      <alignment horizontal="right" vertical="top" wrapText="1"/>
    </xf>
    <xf numFmtId="1" fontId="23" fillId="0" borderId="15" xfId="0" applyNumberFormat="1" applyFont="1" applyBorder="1" applyAlignment="1">
      <alignment horizontal="right" vertical="top" wrapText="1"/>
    </xf>
    <xf numFmtId="1" fontId="23" fillId="0" borderId="16" xfId="0" applyNumberFormat="1" applyFont="1" applyBorder="1" applyAlignment="1">
      <alignment horizontal="right" vertical="top" wrapText="1"/>
    </xf>
    <xf numFmtId="1" fontId="23" fillId="0" borderId="17" xfId="0" applyNumberFormat="1" applyFont="1" applyBorder="1" applyAlignment="1">
      <alignment horizontal="right" vertical="top" wrapText="1"/>
    </xf>
    <xf numFmtId="1" fontId="23" fillId="0" borderId="12" xfId="0" applyNumberFormat="1" applyFont="1" applyBorder="1" applyAlignment="1">
      <alignment horizontal="right" vertical="top" wrapText="1"/>
    </xf>
    <xf numFmtId="1" fontId="23" fillId="0" borderId="13" xfId="0" applyNumberFormat="1" applyFont="1" applyBorder="1" applyAlignment="1">
      <alignment horizontal="right" vertical="top" wrapText="1"/>
    </xf>
    <xf numFmtId="49" fontId="23" fillId="0" borderId="11" xfId="0" applyNumberFormat="1" applyFont="1" applyBorder="1" applyAlignment="1">
      <alignment horizontal="left" vertical="top" wrapText="1"/>
    </xf>
    <xf numFmtId="1" fontId="26" fillId="0" borderId="11" xfId="0" applyNumberFormat="1" applyFont="1" applyBorder="1" applyAlignment="1">
      <alignment vertical="top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1" fontId="23" fillId="0" borderId="14" xfId="0" applyNumberFormat="1" applyFont="1" applyBorder="1" applyAlignment="1">
      <alignment horizontal="center" vertical="top" wrapText="1"/>
    </xf>
    <xf numFmtId="1" fontId="23" fillId="0" borderId="15" xfId="0" applyNumberFormat="1" applyFont="1" applyBorder="1" applyAlignment="1">
      <alignment horizontal="center" vertical="top" wrapText="1"/>
    </xf>
    <xf numFmtId="1" fontId="23" fillId="0" borderId="16" xfId="0" applyNumberFormat="1" applyFont="1" applyBorder="1" applyAlignment="1">
      <alignment horizontal="center" vertical="top" wrapText="1"/>
    </xf>
    <xf numFmtId="1" fontId="23" fillId="0" borderId="17" xfId="0" applyNumberFormat="1" applyFont="1" applyBorder="1" applyAlignment="1">
      <alignment horizontal="center" vertical="top" wrapText="1"/>
    </xf>
    <xf numFmtId="1" fontId="23" fillId="0" borderId="12" xfId="0" applyNumberFormat="1" applyFont="1" applyBorder="1" applyAlignment="1">
      <alignment horizontal="center" vertical="top" wrapText="1"/>
    </xf>
    <xf numFmtId="1" fontId="23" fillId="0" borderId="13" xfId="0" applyNumberFormat="1" applyFont="1" applyBorder="1" applyAlignment="1">
      <alignment horizontal="center" vertical="top" wrapText="1"/>
    </xf>
    <xf numFmtId="49" fontId="23" fillId="0" borderId="14" xfId="0" applyNumberFormat="1" applyFont="1" applyBorder="1" applyAlignment="1">
      <alignment horizontal="right" vertical="top" wrapText="1"/>
    </xf>
    <xf numFmtId="49" fontId="23" fillId="0" borderId="15" xfId="0" applyNumberFormat="1" applyFont="1" applyBorder="1" applyAlignment="1">
      <alignment horizontal="right" vertical="top" wrapText="1"/>
    </xf>
    <xf numFmtId="49" fontId="23" fillId="0" borderId="16" xfId="0" applyNumberFormat="1" applyFont="1" applyBorder="1" applyAlignment="1">
      <alignment horizontal="right" vertical="top" wrapText="1"/>
    </xf>
    <xf numFmtId="49" fontId="23" fillId="0" borderId="17" xfId="0" applyNumberFormat="1" applyFont="1" applyBorder="1" applyAlignment="1">
      <alignment horizontal="right" vertical="top" wrapText="1"/>
    </xf>
    <xf numFmtId="49" fontId="23" fillId="0" borderId="12" xfId="0" applyNumberFormat="1" applyFont="1" applyBorder="1" applyAlignment="1">
      <alignment horizontal="right" vertical="top" wrapText="1"/>
    </xf>
    <xf numFmtId="49" fontId="23" fillId="0" borderId="13" xfId="0" applyNumberFormat="1" applyFont="1" applyBorder="1" applyAlignment="1">
      <alignment horizontal="right" vertical="top" wrapText="1"/>
    </xf>
    <xf numFmtId="1" fontId="23" fillId="0" borderId="11" xfId="0" applyNumberFormat="1" applyFont="1" applyBorder="1" applyAlignment="1">
      <alignment horizontal="right" vertical="top" wrapText="1"/>
    </xf>
    <xf numFmtId="1" fontId="23" fillId="0" borderId="11" xfId="0" applyNumberFormat="1" applyFont="1" applyBorder="1" applyAlignment="1">
      <alignment horizontal="center" vertical="top" wrapText="1"/>
    </xf>
    <xf numFmtId="1" fontId="23" fillId="0" borderId="19" xfId="0" applyNumberFormat="1" applyFont="1" applyBorder="1" applyAlignment="1">
      <alignment horizontal="left" vertical="top" wrapText="1"/>
    </xf>
    <xf numFmtId="1" fontId="23" fillId="0" borderId="18" xfId="0" applyNumberFormat="1" applyFont="1" applyBorder="1" applyAlignment="1">
      <alignment horizontal="left" vertical="top" wrapText="1"/>
    </xf>
    <xf numFmtId="1" fontId="23" fillId="0" borderId="20" xfId="0" applyNumberFormat="1" applyFont="1" applyBorder="1" applyAlignment="1">
      <alignment horizontal="left" vertical="top" wrapText="1"/>
    </xf>
    <xf numFmtId="49" fontId="23" fillId="0" borderId="19" xfId="0" applyNumberFormat="1" applyFont="1" applyBorder="1" applyAlignment="1">
      <alignment horizontal="left" vertical="top" wrapText="1"/>
    </xf>
    <xf numFmtId="49" fontId="23" fillId="0" borderId="18" xfId="0" applyNumberFormat="1" applyFont="1" applyBorder="1" applyAlignment="1">
      <alignment horizontal="left" vertical="top" wrapText="1"/>
    </xf>
    <xf numFmtId="49" fontId="23" fillId="0" borderId="20" xfId="0" applyNumberFormat="1" applyFont="1" applyBorder="1" applyAlignment="1">
      <alignment horizontal="left" vertical="top" wrapText="1"/>
    </xf>
    <xf numFmtId="0" fontId="23" fillId="0" borderId="21" xfId="0" applyFont="1" applyBorder="1" applyAlignment="1">
      <alignment vertical="top" wrapText="1"/>
    </xf>
    <xf numFmtId="0" fontId="23" fillId="0" borderId="22" xfId="0" applyFont="1" applyBorder="1" applyAlignment="1">
      <alignment vertical="top" wrapText="1"/>
    </xf>
    <xf numFmtId="0" fontId="23" fillId="0" borderId="24" xfId="0" applyFont="1" applyBorder="1" applyAlignment="1">
      <alignment vertical="top" wrapText="1"/>
    </xf>
    <xf numFmtId="0" fontId="23" fillId="0" borderId="17" xfId="0" applyFont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0" fontId="23" fillId="0" borderId="13" xfId="0" applyFont="1" applyBorder="1" applyAlignment="1">
      <alignment vertical="top" wrapText="1"/>
    </xf>
    <xf numFmtId="0" fontId="26" fillId="0" borderId="11" xfId="0" applyFont="1" applyBorder="1" applyAlignment="1">
      <alignment vertical="top" wrapText="1"/>
    </xf>
    <xf numFmtId="0" fontId="23" fillId="0" borderId="11" xfId="0" applyNumberFormat="1" applyFont="1" applyBorder="1" applyAlignment="1">
      <alignment horizontal="center" vertical="top" wrapText="1"/>
    </xf>
    <xf numFmtId="1" fontId="23" fillId="0" borderId="11" xfId="0" applyNumberFormat="1" applyFont="1" applyBorder="1" applyAlignment="1">
      <alignment vertical="top"/>
    </xf>
    <xf numFmtId="0" fontId="23" fillId="0" borderId="20" xfId="0" applyNumberFormat="1" applyFont="1" applyBorder="1" applyAlignment="1">
      <alignment horizontal="center" vertical="top" wrapText="1"/>
    </xf>
    <xf numFmtId="49" fontId="23" fillId="0" borderId="11" xfId="0" applyNumberFormat="1" applyFont="1" applyBorder="1" applyAlignment="1">
      <alignment vertical="top"/>
    </xf>
    <xf numFmtId="1" fontId="23" fillId="0" borderId="11" xfId="0" applyNumberFormat="1" applyFont="1" applyBorder="1" applyAlignment="1">
      <alignment horizontal="right" vertical="top"/>
    </xf>
    <xf numFmtId="1" fontId="23" fillId="0" borderId="20" xfId="0" applyNumberFormat="1" applyFont="1" applyBorder="1" applyAlignment="1">
      <alignment horizontal="center" vertical="top" wrapText="1"/>
    </xf>
    <xf numFmtId="1" fontId="23" fillId="0" borderId="14" xfId="0" applyNumberFormat="1" applyFont="1" applyBorder="1" applyAlignment="1">
      <alignment vertical="top"/>
    </xf>
    <xf numFmtId="1" fontId="23" fillId="0" borderId="15" xfId="0" applyNumberFormat="1" applyFont="1" applyBorder="1" applyAlignment="1">
      <alignment vertical="top"/>
    </xf>
    <xf numFmtId="1" fontId="23" fillId="0" borderId="16" xfId="0" applyNumberFormat="1" applyFont="1" applyBorder="1" applyAlignment="1">
      <alignment vertical="top"/>
    </xf>
    <xf numFmtId="1" fontId="23" fillId="0" borderId="17" xfId="0" applyNumberFormat="1" applyFont="1" applyBorder="1" applyAlignment="1">
      <alignment vertical="top"/>
    </xf>
    <xf numFmtId="1" fontId="23" fillId="0" borderId="12" xfId="0" applyNumberFormat="1" applyFont="1" applyBorder="1" applyAlignment="1">
      <alignment vertical="top"/>
    </xf>
    <xf numFmtId="1" fontId="23" fillId="0" borderId="13" xfId="0" applyNumberFormat="1" applyFont="1" applyBorder="1" applyAlignment="1">
      <alignment vertical="top"/>
    </xf>
    <xf numFmtId="1" fontId="23" fillId="0" borderId="14" xfId="0" applyNumberFormat="1" applyFont="1" applyBorder="1" applyAlignment="1">
      <alignment horizontal="right" vertical="top"/>
    </xf>
    <xf numFmtId="1" fontId="23" fillId="0" borderId="15" xfId="0" applyNumberFormat="1" applyFont="1" applyBorder="1" applyAlignment="1">
      <alignment horizontal="right" vertical="top"/>
    </xf>
    <xf numFmtId="1" fontId="23" fillId="0" borderId="16" xfId="0" applyNumberFormat="1" applyFont="1" applyBorder="1" applyAlignment="1">
      <alignment horizontal="right" vertical="top"/>
    </xf>
    <xf numFmtId="1" fontId="23" fillId="0" borderId="17" xfId="0" applyNumberFormat="1" applyFont="1" applyBorder="1" applyAlignment="1">
      <alignment horizontal="right" vertical="top"/>
    </xf>
    <xf numFmtId="1" fontId="23" fillId="0" borderId="12" xfId="0" applyNumberFormat="1" applyFont="1" applyBorder="1" applyAlignment="1">
      <alignment horizontal="right" vertical="top"/>
    </xf>
    <xf numFmtId="1" fontId="23" fillId="0" borderId="13" xfId="0" applyNumberFormat="1" applyFont="1" applyBorder="1" applyAlignment="1">
      <alignment horizontal="right" vertical="top"/>
    </xf>
    <xf numFmtId="0" fontId="23" fillId="0" borderId="21" xfId="0" applyFont="1" applyBorder="1" applyAlignment="1">
      <alignment horizontal="center" vertical="center" wrapText="1"/>
    </xf>
    <xf numFmtId="0" fontId="26" fillId="0" borderId="31" xfId="0" applyFont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23" fillId="0" borderId="14" xfId="0" applyNumberFormat="1" applyFont="1" applyBorder="1" applyAlignment="1">
      <alignment horizontal="right" vertical="top" wrapText="1"/>
    </xf>
    <xf numFmtId="0" fontId="23" fillId="0" borderId="11" xfId="0" applyFont="1" applyBorder="1" applyAlignment="1">
      <alignment horizontal="center"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120</xdr:row>
      <xdr:rowOff>133350</xdr:rowOff>
    </xdr:from>
    <xdr:to>
      <xdr:col>77</xdr:col>
      <xdr:colOff>28575</xdr:colOff>
      <xdr:row>120</xdr:row>
      <xdr:rowOff>161925</xdr:rowOff>
    </xdr:to>
    <xdr:grpSp>
      <xdr:nvGrpSpPr>
        <xdr:cNvPr id="3091" name="Group 33"/>
        <xdr:cNvGrpSpPr>
          <a:grpSpLocks/>
        </xdr:cNvGrpSpPr>
      </xdr:nvGrpSpPr>
      <xdr:grpSpPr bwMode="auto">
        <a:xfrm>
          <a:off x="203688" y="21630542"/>
          <a:ext cx="6001483" cy="28575"/>
          <a:chOff x="6" y="75"/>
          <a:chExt cx="594" cy="33"/>
        </a:xfrm>
      </xdr:grpSpPr>
      <xdr:sp macro="" textlink="">
        <xdr:nvSpPr>
          <xdr:cNvPr id="3092" name="Text Box 2"/>
          <xdr:cNvSpPr txBox="1">
            <a:spLocks noChangeArrowheads="1"/>
          </xdr:cNvSpPr>
        </xdr:nvSpPr>
        <xdr:spPr bwMode="auto">
          <a:xfrm>
            <a:off x="6" y="75"/>
            <a:ext cx="428" cy="3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pic>
        <xdr:nvPicPr>
          <xdr:cNvPr id="3093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31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114</xdr:row>
      <xdr:rowOff>85725</xdr:rowOff>
    </xdr:from>
    <xdr:to>
      <xdr:col>70</xdr:col>
      <xdr:colOff>19050</xdr:colOff>
      <xdr:row>114</xdr:row>
      <xdr:rowOff>114300</xdr:rowOff>
    </xdr:to>
    <xdr:grpSp>
      <xdr:nvGrpSpPr>
        <xdr:cNvPr id="6145" name="Group 33"/>
        <xdr:cNvGrpSpPr>
          <a:grpSpLocks/>
        </xdr:cNvGrpSpPr>
      </xdr:nvGrpSpPr>
      <xdr:grpSpPr bwMode="auto">
        <a:xfrm>
          <a:off x="571500" y="20021550"/>
          <a:ext cx="5495925" cy="28575"/>
          <a:chOff x="6" y="75"/>
          <a:chExt cx="586" cy="33"/>
        </a:xfrm>
      </xdr:grpSpPr>
      <xdr:sp macro="" textlink="">
        <xdr:nvSpPr>
          <xdr:cNvPr id="6152" name="Text Box 2"/>
          <xdr:cNvSpPr txBox="1">
            <a:spLocks noChangeArrowheads="1"/>
          </xdr:cNvSpPr>
        </xdr:nvSpPr>
        <xdr:spPr bwMode="auto">
          <a:xfrm>
            <a:off x="6" y="75"/>
            <a:ext cx="428" cy="3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pic>
        <xdr:nvPicPr>
          <xdr:cNvPr id="6153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6</xdr:col>
      <xdr:colOff>57150</xdr:colOff>
      <xdr:row>114</xdr:row>
      <xdr:rowOff>85725</xdr:rowOff>
    </xdr:from>
    <xdr:to>
      <xdr:col>70</xdr:col>
      <xdr:colOff>19050</xdr:colOff>
      <xdr:row>114</xdr:row>
      <xdr:rowOff>114300</xdr:rowOff>
    </xdr:to>
    <xdr:grpSp>
      <xdr:nvGrpSpPr>
        <xdr:cNvPr id="6146" name="Group 33"/>
        <xdr:cNvGrpSpPr>
          <a:grpSpLocks/>
        </xdr:cNvGrpSpPr>
      </xdr:nvGrpSpPr>
      <xdr:grpSpPr bwMode="auto">
        <a:xfrm>
          <a:off x="571500" y="20021550"/>
          <a:ext cx="5495925" cy="28575"/>
          <a:chOff x="6" y="75"/>
          <a:chExt cx="586" cy="33"/>
        </a:xfrm>
      </xdr:grpSpPr>
      <xdr:sp macro="" textlink="">
        <xdr:nvSpPr>
          <xdr:cNvPr id="6150" name="Text Box 2"/>
          <xdr:cNvSpPr txBox="1">
            <a:spLocks noChangeArrowheads="1"/>
          </xdr:cNvSpPr>
        </xdr:nvSpPr>
        <xdr:spPr bwMode="auto">
          <a:xfrm>
            <a:off x="6" y="75"/>
            <a:ext cx="428" cy="3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pic>
        <xdr:nvPicPr>
          <xdr:cNvPr id="6151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6</xdr:col>
      <xdr:colOff>57150</xdr:colOff>
      <xdr:row>114</xdr:row>
      <xdr:rowOff>76200</xdr:rowOff>
    </xdr:from>
    <xdr:to>
      <xdr:col>70</xdr:col>
      <xdr:colOff>9525</xdr:colOff>
      <xdr:row>114</xdr:row>
      <xdr:rowOff>104775</xdr:rowOff>
    </xdr:to>
    <xdr:grpSp>
      <xdr:nvGrpSpPr>
        <xdr:cNvPr id="6147" name="Group 33"/>
        <xdr:cNvGrpSpPr>
          <a:grpSpLocks/>
        </xdr:cNvGrpSpPr>
      </xdr:nvGrpSpPr>
      <xdr:grpSpPr bwMode="auto">
        <a:xfrm>
          <a:off x="571500" y="20012025"/>
          <a:ext cx="5486400" cy="28575"/>
          <a:chOff x="1000" y="31552"/>
          <a:chExt cx="9606" cy="41"/>
        </a:xfrm>
      </xdr:grpSpPr>
      <xdr:sp macro="" textlink="">
        <xdr:nvSpPr>
          <xdr:cNvPr id="6148" name="Text Box 2"/>
          <xdr:cNvSpPr txBox="1">
            <a:spLocks noChangeArrowheads="1"/>
          </xdr:cNvSpPr>
        </xdr:nvSpPr>
        <xdr:spPr bwMode="auto">
          <a:xfrm>
            <a:off x="1000" y="31555"/>
            <a:ext cx="7019" cy="38"/>
          </a:xfrm>
          <a:prstGeom prst="rect">
            <a:avLst/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pic>
        <xdr:nvPicPr>
          <xdr:cNvPr id="6149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482" y="31552"/>
            <a:ext cx="1123" cy="36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</xdr:pic>
    </xdr:grpSp>
    <xdr:clientData/>
  </xdr:twoCellAnchor>
  <xdr:twoCellAnchor>
    <xdr:from>
      <xdr:col>6</xdr:col>
      <xdr:colOff>57150</xdr:colOff>
      <xdr:row>110</xdr:row>
      <xdr:rowOff>76200</xdr:rowOff>
    </xdr:from>
    <xdr:to>
      <xdr:col>70</xdr:col>
      <xdr:colOff>9525</xdr:colOff>
      <xdr:row>110</xdr:row>
      <xdr:rowOff>104775</xdr:rowOff>
    </xdr:to>
    <xdr:grpSp>
      <xdr:nvGrpSpPr>
        <xdr:cNvPr id="6154" name="Group 33"/>
        <xdr:cNvGrpSpPr>
          <a:grpSpLocks/>
        </xdr:cNvGrpSpPr>
      </xdr:nvGrpSpPr>
      <xdr:grpSpPr bwMode="auto">
        <a:xfrm>
          <a:off x="571500" y="19364325"/>
          <a:ext cx="5486400" cy="28575"/>
          <a:chOff x="1000" y="31552"/>
          <a:chExt cx="9606" cy="41"/>
        </a:xfrm>
      </xdr:grpSpPr>
      <xdr:sp macro="" textlink="">
        <xdr:nvSpPr>
          <xdr:cNvPr id="6155" name="Text Box 2"/>
          <xdr:cNvSpPr txBox="1">
            <a:spLocks noChangeArrowheads="1"/>
          </xdr:cNvSpPr>
        </xdr:nvSpPr>
        <xdr:spPr bwMode="auto">
          <a:xfrm>
            <a:off x="1000" y="31555"/>
            <a:ext cx="7019" cy="38"/>
          </a:xfrm>
          <a:prstGeom prst="rect">
            <a:avLst/>
          </a:prstGeom>
          <a:solidFill>
            <a:srgbClr val="FFFFFF"/>
          </a:solidFill>
          <a:ln w="9525">
            <a:noFill/>
            <a:round/>
            <a:headEnd/>
            <a:tailEnd/>
          </a:ln>
          <a:effectLst/>
        </xdr:spPr>
      </xdr:sp>
      <xdr:pic>
        <xdr:nvPicPr>
          <xdr:cNvPr id="6156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482" y="31552"/>
            <a:ext cx="1123" cy="36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</xdr:grpSp>
    <xdr:clientData/>
  </xdr:twoCellAnchor>
  <xdr:twoCellAnchor>
    <xdr:from>
      <xdr:col>6</xdr:col>
      <xdr:colOff>57150</xdr:colOff>
      <xdr:row>112</xdr:row>
      <xdr:rowOff>85725</xdr:rowOff>
    </xdr:from>
    <xdr:to>
      <xdr:col>70</xdr:col>
      <xdr:colOff>19050</xdr:colOff>
      <xdr:row>112</xdr:row>
      <xdr:rowOff>114300</xdr:rowOff>
    </xdr:to>
    <xdr:grpSp>
      <xdr:nvGrpSpPr>
        <xdr:cNvPr id="6157" name="Group 33"/>
        <xdr:cNvGrpSpPr>
          <a:grpSpLocks/>
        </xdr:cNvGrpSpPr>
      </xdr:nvGrpSpPr>
      <xdr:grpSpPr bwMode="auto">
        <a:xfrm>
          <a:off x="571500" y="19697700"/>
          <a:ext cx="5495925" cy="28575"/>
          <a:chOff x="6" y="75"/>
          <a:chExt cx="586" cy="33"/>
        </a:xfrm>
      </xdr:grpSpPr>
      <xdr:sp macro="" textlink="">
        <xdr:nvSpPr>
          <xdr:cNvPr id="6158" name="Text Box 2"/>
          <xdr:cNvSpPr txBox="1">
            <a:spLocks noChangeArrowheads="1"/>
          </xdr:cNvSpPr>
        </xdr:nvSpPr>
        <xdr:spPr bwMode="auto">
          <a:xfrm>
            <a:off x="6" y="75"/>
            <a:ext cx="428" cy="3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pic>
        <xdr:nvPicPr>
          <xdr:cNvPr id="6159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6</xdr:col>
      <xdr:colOff>57150</xdr:colOff>
      <xdr:row>112</xdr:row>
      <xdr:rowOff>85725</xdr:rowOff>
    </xdr:from>
    <xdr:to>
      <xdr:col>70</xdr:col>
      <xdr:colOff>19050</xdr:colOff>
      <xdr:row>112</xdr:row>
      <xdr:rowOff>114300</xdr:rowOff>
    </xdr:to>
    <xdr:grpSp>
      <xdr:nvGrpSpPr>
        <xdr:cNvPr id="6160" name="Group 33"/>
        <xdr:cNvGrpSpPr>
          <a:grpSpLocks/>
        </xdr:cNvGrpSpPr>
      </xdr:nvGrpSpPr>
      <xdr:grpSpPr bwMode="auto">
        <a:xfrm>
          <a:off x="571500" y="19697700"/>
          <a:ext cx="5495925" cy="28575"/>
          <a:chOff x="6" y="75"/>
          <a:chExt cx="586" cy="33"/>
        </a:xfrm>
      </xdr:grpSpPr>
      <xdr:sp macro="" textlink="">
        <xdr:nvSpPr>
          <xdr:cNvPr id="6161" name="Text Box 2"/>
          <xdr:cNvSpPr txBox="1">
            <a:spLocks noChangeArrowheads="1"/>
          </xdr:cNvSpPr>
        </xdr:nvSpPr>
        <xdr:spPr bwMode="auto">
          <a:xfrm>
            <a:off x="6" y="75"/>
            <a:ext cx="428" cy="3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pic>
        <xdr:nvPicPr>
          <xdr:cNvPr id="6162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6</xdr:col>
      <xdr:colOff>57150</xdr:colOff>
      <xdr:row>112</xdr:row>
      <xdr:rowOff>76200</xdr:rowOff>
    </xdr:from>
    <xdr:to>
      <xdr:col>70</xdr:col>
      <xdr:colOff>9525</xdr:colOff>
      <xdr:row>112</xdr:row>
      <xdr:rowOff>104775</xdr:rowOff>
    </xdr:to>
    <xdr:grpSp>
      <xdr:nvGrpSpPr>
        <xdr:cNvPr id="6163" name="Group 33"/>
        <xdr:cNvGrpSpPr>
          <a:grpSpLocks/>
        </xdr:cNvGrpSpPr>
      </xdr:nvGrpSpPr>
      <xdr:grpSpPr bwMode="auto">
        <a:xfrm>
          <a:off x="571500" y="19688175"/>
          <a:ext cx="5486400" cy="28575"/>
          <a:chOff x="1000" y="31552"/>
          <a:chExt cx="9606" cy="41"/>
        </a:xfrm>
      </xdr:grpSpPr>
      <xdr:sp macro="" textlink="">
        <xdr:nvSpPr>
          <xdr:cNvPr id="6164" name="Text Box 2"/>
          <xdr:cNvSpPr txBox="1">
            <a:spLocks noChangeArrowheads="1"/>
          </xdr:cNvSpPr>
        </xdr:nvSpPr>
        <xdr:spPr bwMode="auto">
          <a:xfrm>
            <a:off x="1000" y="31555"/>
            <a:ext cx="7019" cy="38"/>
          </a:xfrm>
          <a:prstGeom prst="rect">
            <a:avLst/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pic>
        <xdr:nvPicPr>
          <xdr:cNvPr id="616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482" y="31552"/>
            <a:ext cx="1123" cy="36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91</xdr:row>
      <xdr:rowOff>0</xdr:rowOff>
    </xdr:from>
    <xdr:to>
      <xdr:col>68</xdr:col>
      <xdr:colOff>9525</xdr:colOff>
      <xdr:row>91</xdr:row>
      <xdr:rowOff>28575</xdr:rowOff>
    </xdr:to>
    <xdr:grpSp>
      <xdr:nvGrpSpPr>
        <xdr:cNvPr id="5121" name="Group 33"/>
        <xdr:cNvGrpSpPr>
          <a:grpSpLocks/>
        </xdr:cNvGrpSpPr>
      </xdr:nvGrpSpPr>
      <xdr:grpSpPr bwMode="auto">
        <a:xfrm>
          <a:off x="257175" y="20240625"/>
          <a:ext cx="6010275" cy="28575"/>
          <a:chOff x="6" y="75"/>
          <a:chExt cx="586" cy="33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6" y="75"/>
            <a:ext cx="428" cy="33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uk-UA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</a:t>
            </a:r>
          </a:p>
        </xdr:txBody>
      </xdr:sp>
      <xdr:pic>
        <xdr:nvPicPr>
          <xdr:cNvPr id="5123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314325</xdr:colOff>
          <xdr:row>57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1.docx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4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216"/>
  <sheetViews>
    <sheetView showGridLines="0" zoomScale="130" zoomScaleNormal="130" workbookViewId="0">
      <selection activeCell="A16" sqref="A16:BS16"/>
    </sheetView>
  </sheetViews>
  <sheetFormatPr defaultColWidth="1.33203125" defaultRowHeight="12.75" x14ac:dyDescent="0.2"/>
  <cols>
    <col min="1" max="49" width="1.33203125" style="1"/>
    <col min="50" max="50" width="2" style="1" customWidth="1"/>
    <col min="51" max="58" width="1.33203125" style="1"/>
    <col min="59" max="59" width="3.6640625" style="1" customWidth="1"/>
    <col min="60" max="67" width="1.33203125" style="1"/>
    <col min="68" max="68" width="4" style="1" customWidth="1"/>
    <col min="69" max="73" width="1.33203125" style="1"/>
    <col min="74" max="74" width="3" style="1" customWidth="1"/>
    <col min="75" max="75" width="1.33203125" style="1"/>
    <col min="76" max="77" width="2.1640625" style="1" customWidth="1"/>
    <col min="78" max="16384" width="1.33203125" style="1"/>
  </cols>
  <sheetData>
    <row r="1" spans="1:80" ht="13.5" customHeight="1" x14ac:dyDescent="0.2">
      <c r="AQ1" s="138" t="s">
        <v>0</v>
      </c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</row>
    <row r="2" spans="1:80" ht="27" customHeight="1" x14ac:dyDescent="0.2">
      <c r="AQ2" s="139" t="s">
        <v>1</v>
      </c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</row>
    <row r="3" spans="1:80" ht="13.5" customHeight="1" x14ac:dyDescent="0.2">
      <c r="AQ3" s="138" t="s">
        <v>2</v>
      </c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</row>
    <row r="4" spans="1:80" ht="8.25" customHeight="1" x14ac:dyDescent="0.2"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</row>
    <row r="5" spans="1:80" ht="13.5" customHeight="1" x14ac:dyDescent="0.2">
      <c r="U5" s="3"/>
      <c r="V5" s="4"/>
      <c r="BT5" s="56" t="s">
        <v>3</v>
      </c>
      <c r="BU5" s="56"/>
      <c r="BV5" s="56"/>
      <c r="BW5" s="56"/>
      <c r="BX5" s="56"/>
      <c r="BY5" s="56"/>
      <c r="BZ5" s="56"/>
      <c r="CA5" s="56"/>
      <c r="CB5" s="56"/>
    </row>
    <row r="6" spans="1:80" ht="13.5" customHeight="1" x14ac:dyDescent="0.2">
      <c r="A6" s="58" t="s">
        <v>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"/>
      <c r="BT6" s="57" t="s">
        <v>305</v>
      </c>
      <c r="BU6" s="57"/>
      <c r="BV6" s="57"/>
      <c r="BW6" s="56" t="s">
        <v>306</v>
      </c>
      <c r="BX6" s="56"/>
      <c r="BY6" s="56"/>
      <c r="BZ6" s="56" t="s">
        <v>5</v>
      </c>
      <c r="CA6" s="56"/>
      <c r="CB6" s="56"/>
    </row>
    <row r="7" spans="1:80" ht="13.5" customHeight="1" x14ac:dyDescent="0.2">
      <c r="A7" s="59" t="s">
        <v>6</v>
      </c>
      <c r="B7" s="59"/>
      <c r="C7" s="59"/>
      <c r="D7" s="59"/>
      <c r="E7" s="59"/>
      <c r="F7" s="59"/>
      <c r="G7" s="59"/>
      <c r="H7" s="59"/>
      <c r="I7" s="59"/>
      <c r="J7" s="55" t="s">
        <v>252</v>
      </c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BB7" s="59" t="s">
        <v>7</v>
      </c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60"/>
      <c r="BT7" s="57" t="s">
        <v>253</v>
      </c>
      <c r="BU7" s="57"/>
      <c r="BV7" s="57"/>
      <c r="BW7" s="57"/>
      <c r="BX7" s="57"/>
      <c r="BY7" s="57"/>
      <c r="BZ7" s="57"/>
      <c r="CA7" s="57"/>
      <c r="CB7" s="57"/>
    </row>
    <row r="8" spans="1:80" ht="13.5" customHeight="1" x14ac:dyDescent="0.2">
      <c r="A8" s="59" t="s">
        <v>8</v>
      </c>
      <c r="B8" s="59"/>
      <c r="C8" s="59"/>
      <c r="D8" s="59"/>
      <c r="E8" s="59"/>
      <c r="F8" s="59"/>
      <c r="G8" s="59"/>
      <c r="H8" s="55" t="s">
        <v>256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BB8" s="59" t="s">
        <v>9</v>
      </c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60"/>
      <c r="BT8" s="57"/>
      <c r="BU8" s="57"/>
      <c r="BV8" s="57"/>
      <c r="BW8" s="57"/>
      <c r="BX8" s="57"/>
      <c r="BY8" s="57"/>
      <c r="BZ8" s="57"/>
      <c r="CA8" s="57"/>
      <c r="CB8" s="57"/>
    </row>
    <row r="9" spans="1:80" ht="13.5" customHeight="1" x14ac:dyDescent="0.2">
      <c r="A9" s="59" t="s">
        <v>10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76" t="s">
        <v>254</v>
      </c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BB9" s="59" t="s">
        <v>11</v>
      </c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60"/>
      <c r="BT9" s="57" t="s">
        <v>258</v>
      </c>
      <c r="BU9" s="57"/>
      <c r="BV9" s="57"/>
      <c r="BW9" s="57"/>
      <c r="BX9" s="57"/>
      <c r="BY9" s="57"/>
      <c r="BZ9" s="57"/>
      <c r="CA9" s="57"/>
      <c r="CB9" s="57"/>
    </row>
    <row r="10" spans="1:80" ht="13.5" customHeight="1" x14ac:dyDescent="0.2">
      <c r="A10" s="59" t="s">
        <v>12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5" t="s">
        <v>255</v>
      </c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BB10" s="59" t="s">
        <v>13</v>
      </c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60"/>
      <c r="BT10" s="57" t="s">
        <v>259</v>
      </c>
      <c r="BU10" s="57"/>
      <c r="BV10" s="57"/>
      <c r="BW10" s="57"/>
      <c r="BX10" s="57"/>
      <c r="BY10" s="57"/>
      <c r="BZ10" s="57"/>
      <c r="CA10" s="57"/>
      <c r="CB10" s="57"/>
    </row>
    <row r="11" spans="1:80" ht="13.5" customHeight="1" x14ac:dyDescent="0.2">
      <c r="A11" s="59" t="s">
        <v>14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72">
        <v>19115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6"/>
      <c r="BU11" s="6"/>
      <c r="BV11" s="6"/>
      <c r="BW11" s="6"/>
      <c r="BX11" s="6"/>
      <c r="BY11" s="6"/>
      <c r="BZ11" s="6"/>
      <c r="CA11" s="6"/>
      <c r="CB11" s="6"/>
    </row>
    <row r="12" spans="1:80" ht="13.5" customHeight="1" x14ac:dyDescent="0.2">
      <c r="A12" s="59" t="s">
        <v>15</v>
      </c>
      <c r="B12" s="59"/>
      <c r="C12" s="59"/>
      <c r="D12" s="59"/>
      <c r="E12" s="59"/>
      <c r="F12" s="59"/>
      <c r="G12" s="59"/>
      <c r="H12" s="59"/>
      <c r="I12" s="59"/>
      <c r="J12" s="59"/>
      <c r="K12" s="55" t="s">
        <v>256</v>
      </c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6"/>
      <c r="BU12" s="6"/>
      <c r="BV12" s="6"/>
      <c r="BW12" s="6"/>
      <c r="BX12" s="6"/>
      <c r="BY12" s="6"/>
      <c r="BZ12" s="6"/>
      <c r="CA12" s="6"/>
      <c r="CB12" s="6"/>
    </row>
    <row r="13" spans="1:80" ht="13.5" customHeight="1" x14ac:dyDescent="0.2">
      <c r="A13" s="59" t="s">
        <v>16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6"/>
      <c r="BU13" s="6"/>
      <c r="BV13" s="6"/>
      <c r="BW13" s="6"/>
      <c r="BX13" s="6"/>
      <c r="BY13" s="6"/>
      <c r="BZ13" s="6"/>
      <c r="CA13" s="6"/>
      <c r="CB13" s="6"/>
    </row>
    <row r="14" spans="1:80" ht="13.5" customHeight="1" x14ac:dyDescent="0.2">
      <c r="A14" s="59" t="s">
        <v>17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6"/>
      <c r="BU14" s="6"/>
      <c r="BV14" s="6"/>
      <c r="BW14" s="6"/>
      <c r="BX14" s="6"/>
      <c r="BY14" s="6"/>
      <c r="BZ14" s="6"/>
      <c r="CA14" s="6"/>
      <c r="CB14" s="6"/>
    </row>
    <row r="15" spans="1:80" ht="13.5" customHeight="1" x14ac:dyDescent="0.2">
      <c r="A15" s="59" t="s">
        <v>18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60"/>
      <c r="BT15" s="57"/>
      <c r="BU15" s="57"/>
      <c r="BV15" s="57"/>
      <c r="BW15" s="57"/>
      <c r="BX15" s="57"/>
      <c r="BY15" s="57"/>
      <c r="BZ15" s="57"/>
      <c r="CA15" s="57"/>
      <c r="CB15" s="57"/>
    </row>
    <row r="16" spans="1:80" ht="13.5" customHeight="1" x14ac:dyDescent="0.2">
      <c r="A16" s="59" t="s">
        <v>19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60"/>
      <c r="BT16" s="73" t="s">
        <v>257</v>
      </c>
      <c r="BU16" s="74"/>
      <c r="BV16" s="74"/>
      <c r="BW16" s="74"/>
      <c r="BX16" s="74"/>
      <c r="BY16" s="74"/>
      <c r="BZ16" s="74"/>
      <c r="CA16" s="74"/>
      <c r="CB16" s="75"/>
    </row>
    <row r="17" spans="1:80" ht="9" customHeight="1" x14ac:dyDescent="0.2"/>
    <row r="18" spans="1:80" ht="15.75" customHeight="1" x14ac:dyDescent="0.2">
      <c r="A18" s="82" t="s">
        <v>20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</row>
    <row r="19" spans="1:80" ht="16.5" customHeight="1" x14ac:dyDescent="0.2">
      <c r="A19" s="82" t="s">
        <v>265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</row>
    <row r="20" spans="1:80" ht="13.5" customHeight="1" x14ac:dyDescent="0.2">
      <c r="AR20" s="83" t="s">
        <v>21</v>
      </c>
      <c r="AS20" s="83"/>
      <c r="AT20" s="83"/>
      <c r="AU20" s="83"/>
      <c r="AV20" s="83"/>
      <c r="AW20" s="83"/>
      <c r="AX20" s="83"/>
      <c r="AY20" s="83"/>
      <c r="AZ20" s="83"/>
      <c r="BA20" s="83"/>
      <c r="BB20" s="71" t="s">
        <v>22</v>
      </c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68">
        <v>1801007</v>
      </c>
      <c r="BU20" s="69"/>
      <c r="BV20" s="69"/>
      <c r="BW20" s="69"/>
      <c r="BX20" s="69"/>
      <c r="BY20" s="69"/>
      <c r="BZ20" s="69"/>
      <c r="CA20" s="69"/>
      <c r="CB20" s="70"/>
    </row>
    <row r="21" spans="1:80" ht="14.25" customHeight="1" x14ac:dyDescent="0.2"/>
    <row r="22" spans="1:80" ht="52.5" customHeight="1" x14ac:dyDescent="0.2">
      <c r="A22" s="61" t="s">
        <v>23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 t="s">
        <v>24</v>
      </c>
      <c r="AV22" s="61"/>
      <c r="AW22" s="61"/>
      <c r="AX22" s="61"/>
      <c r="AY22" s="61" t="s">
        <v>249</v>
      </c>
      <c r="AZ22" s="61"/>
      <c r="BA22" s="61"/>
      <c r="BB22" s="61"/>
      <c r="BC22" s="61"/>
      <c r="BD22" s="61"/>
      <c r="BE22" s="61"/>
      <c r="BF22" s="61"/>
      <c r="BG22" s="61"/>
      <c r="BH22" s="61" t="s">
        <v>250</v>
      </c>
      <c r="BI22" s="61"/>
      <c r="BJ22" s="61"/>
      <c r="BK22" s="61"/>
      <c r="BL22" s="61"/>
      <c r="BM22" s="61"/>
      <c r="BN22" s="61"/>
      <c r="BO22" s="61"/>
      <c r="BP22" s="61"/>
      <c r="BQ22" s="61" t="s">
        <v>26</v>
      </c>
      <c r="BR22" s="61"/>
      <c r="BS22" s="61"/>
      <c r="BT22" s="61"/>
      <c r="BU22" s="61"/>
      <c r="BV22" s="61"/>
      <c r="BW22" s="61"/>
      <c r="BX22" s="61"/>
      <c r="BY22" s="9"/>
      <c r="BZ22" s="6"/>
      <c r="CA22" s="6"/>
      <c r="CB22" s="6"/>
    </row>
    <row r="23" spans="1:80" ht="12.75" customHeight="1" x14ac:dyDescent="0.2">
      <c r="A23" s="126">
        <v>1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61">
        <v>2</v>
      </c>
      <c r="AV23" s="61"/>
      <c r="AW23" s="61"/>
      <c r="AX23" s="61"/>
      <c r="AY23" s="61">
        <v>3</v>
      </c>
      <c r="AZ23" s="61"/>
      <c r="BA23" s="61"/>
      <c r="BB23" s="61"/>
      <c r="BC23" s="61"/>
      <c r="BD23" s="61"/>
      <c r="BE23" s="61"/>
      <c r="BF23" s="61"/>
      <c r="BG23" s="61"/>
      <c r="BH23" s="61">
        <v>3</v>
      </c>
      <c r="BI23" s="61"/>
      <c r="BJ23" s="61"/>
      <c r="BK23" s="61"/>
      <c r="BL23" s="61"/>
      <c r="BM23" s="61"/>
      <c r="BN23" s="61"/>
      <c r="BO23" s="61"/>
      <c r="BP23" s="61"/>
      <c r="BQ23" s="61">
        <v>4</v>
      </c>
      <c r="BR23" s="61"/>
      <c r="BS23" s="61"/>
      <c r="BT23" s="61"/>
      <c r="BU23" s="61"/>
      <c r="BV23" s="61"/>
      <c r="BW23" s="61"/>
      <c r="BX23" s="61"/>
      <c r="BY23" s="8"/>
      <c r="BZ23" s="6"/>
      <c r="CA23" s="6"/>
      <c r="CB23" s="6"/>
    </row>
    <row r="24" spans="1:80" ht="12.75" customHeight="1" x14ac:dyDescent="0.2">
      <c r="A24" s="117" t="s">
        <v>27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9"/>
      <c r="AU24" s="84">
        <v>1000</v>
      </c>
      <c r="AV24" s="85"/>
      <c r="AW24" s="85"/>
      <c r="AX24" s="86"/>
      <c r="AY24" s="48">
        <v>2903926</v>
      </c>
      <c r="AZ24" s="49"/>
      <c r="BA24" s="49"/>
      <c r="BB24" s="49"/>
      <c r="BC24" s="49"/>
      <c r="BD24" s="49"/>
      <c r="BE24" s="49"/>
      <c r="BF24" s="49"/>
      <c r="BG24" s="50"/>
      <c r="BH24" s="62">
        <f>2903926+114912</f>
        <v>3018838</v>
      </c>
      <c r="BI24" s="63"/>
      <c r="BJ24" s="63"/>
      <c r="BK24" s="63"/>
      <c r="BL24" s="63"/>
      <c r="BM24" s="63"/>
      <c r="BN24" s="63"/>
      <c r="BO24" s="63"/>
      <c r="BP24" s="64"/>
      <c r="BQ24" s="141">
        <v>3010360</v>
      </c>
      <c r="BR24" s="142"/>
      <c r="BS24" s="142"/>
      <c r="BT24" s="142"/>
      <c r="BU24" s="142"/>
      <c r="BV24" s="142"/>
      <c r="BW24" s="142"/>
      <c r="BX24" s="143"/>
      <c r="BY24" s="10"/>
      <c r="BZ24" s="6"/>
      <c r="CA24" s="6"/>
      <c r="CB24" s="6"/>
    </row>
    <row r="25" spans="1:80" ht="12.75" customHeight="1" x14ac:dyDescent="0.2">
      <c r="A25" s="127" t="s">
        <v>28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9"/>
      <c r="AU25" s="87"/>
      <c r="AV25" s="88"/>
      <c r="AW25" s="88"/>
      <c r="AX25" s="89"/>
      <c r="AY25" s="51"/>
      <c r="AZ25" s="52"/>
      <c r="BA25" s="52"/>
      <c r="BB25" s="52"/>
      <c r="BC25" s="52"/>
      <c r="BD25" s="52"/>
      <c r="BE25" s="52"/>
      <c r="BF25" s="52"/>
      <c r="BG25" s="53"/>
      <c r="BH25" s="65"/>
      <c r="BI25" s="66"/>
      <c r="BJ25" s="66"/>
      <c r="BK25" s="66"/>
      <c r="BL25" s="66"/>
      <c r="BM25" s="66"/>
      <c r="BN25" s="66"/>
      <c r="BO25" s="66"/>
      <c r="BP25" s="67"/>
      <c r="BQ25" s="144"/>
      <c r="BR25" s="145"/>
      <c r="BS25" s="145"/>
      <c r="BT25" s="145"/>
      <c r="BU25" s="145"/>
      <c r="BV25" s="145"/>
      <c r="BW25" s="145"/>
      <c r="BX25" s="146"/>
      <c r="BY25" s="10"/>
      <c r="BZ25" s="6"/>
      <c r="CA25" s="6"/>
      <c r="CB25" s="6"/>
    </row>
    <row r="26" spans="1:80" ht="12.75" customHeight="1" x14ac:dyDescent="0.2">
      <c r="A26" s="130" t="s">
        <v>29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77">
        <v>1001</v>
      </c>
      <c r="AV26" s="77"/>
      <c r="AW26" s="77"/>
      <c r="AX26" s="77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140"/>
      <c r="BR26" s="140"/>
      <c r="BS26" s="140"/>
      <c r="BT26" s="140"/>
      <c r="BU26" s="140"/>
      <c r="BV26" s="140"/>
      <c r="BW26" s="140"/>
      <c r="BX26" s="140"/>
      <c r="BY26" s="11"/>
      <c r="BZ26" s="6"/>
      <c r="CA26" s="6"/>
      <c r="CB26" s="6"/>
    </row>
    <row r="27" spans="1:80" ht="12.75" customHeight="1" x14ac:dyDescent="0.2">
      <c r="A27" s="131" t="s">
        <v>30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77">
        <v>1002</v>
      </c>
      <c r="AV27" s="77"/>
      <c r="AW27" s="77"/>
      <c r="AX27" s="77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140"/>
      <c r="BR27" s="140"/>
      <c r="BS27" s="140"/>
      <c r="BT27" s="140"/>
      <c r="BU27" s="140"/>
      <c r="BV27" s="140"/>
      <c r="BW27" s="140"/>
      <c r="BX27" s="140"/>
      <c r="BY27" s="11"/>
      <c r="BZ27" s="6"/>
      <c r="CA27" s="6"/>
      <c r="CB27" s="6"/>
    </row>
    <row r="28" spans="1:80" ht="12.75" customHeight="1" x14ac:dyDescent="0.2">
      <c r="A28" s="125" t="s">
        <v>31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77">
        <v>1005</v>
      </c>
      <c r="AV28" s="77"/>
      <c r="AW28" s="77"/>
      <c r="AX28" s="77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140"/>
      <c r="BR28" s="140"/>
      <c r="BS28" s="140"/>
      <c r="BT28" s="140"/>
      <c r="BU28" s="140"/>
      <c r="BV28" s="140"/>
      <c r="BW28" s="140"/>
      <c r="BX28" s="140"/>
      <c r="BY28" s="11"/>
      <c r="BZ28" s="6"/>
      <c r="CA28" s="6"/>
      <c r="CB28" s="6"/>
    </row>
    <row r="29" spans="1:80" ht="12.75" customHeight="1" x14ac:dyDescent="0.2">
      <c r="A29" s="125" t="s">
        <v>32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77">
        <v>1010</v>
      </c>
      <c r="AV29" s="77"/>
      <c r="AW29" s="77"/>
      <c r="AX29" s="77"/>
      <c r="AY29" s="36">
        <v>1141257</v>
      </c>
      <c r="AZ29" s="36"/>
      <c r="BA29" s="36"/>
      <c r="BB29" s="36"/>
      <c r="BC29" s="36"/>
      <c r="BD29" s="36"/>
      <c r="BE29" s="36"/>
      <c r="BF29" s="36"/>
      <c r="BG29" s="36"/>
      <c r="BH29" s="36">
        <f>1141257-169</f>
        <v>1141088</v>
      </c>
      <c r="BI29" s="36"/>
      <c r="BJ29" s="36"/>
      <c r="BK29" s="36"/>
      <c r="BL29" s="36"/>
      <c r="BM29" s="36"/>
      <c r="BN29" s="36"/>
      <c r="BO29" s="36"/>
      <c r="BP29" s="36"/>
      <c r="BQ29" s="155">
        <v>1130657</v>
      </c>
      <c r="BR29" s="156">
        <v>1278696.2999999998</v>
      </c>
      <c r="BS29" s="156">
        <v>1278696.2999999998</v>
      </c>
      <c r="BT29" s="156">
        <v>1278696.2999999998</v>
      </c>
      <c r="BU29" s="156">
        <v>1278696.2999999998</v>
      </c>
      <c r="BV29" s="156">
        <v>1278696.2999999998</v>
      </c>
      <c r="BW29" s="156">
        <v>1278696.2999999998</v>
      </c>
      <c r="BX29" s="157">
        <v>1278696.2999999998</v>
      </c>
      <c r="BY29" s="11"/>
      <c r="BZ29" s="6"/>
      <c r="CA29" s="6"/>
      <c r="CB29" s="6"/>
    </row>
    <row r="30" spans="1:80" ht="12.75" customHeight="1" x14ac:dyDescent="0.2">
      <c r="A30" s="131" t="s">
        <v>29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77">
        <v>1011</v>
      </c>
      <c r="AV30" s="77"/>
      <c r="AW30" s="77"/>
      <c r="AX30" s="77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140"/>
      <c r="BR30" s="140"/>
      <c r="BS30" s="140"/>
      <c r="BT30" s="140"/>
      <c r="BU30" s="140"/>
      <c r="BV30" s="140"/>
      <c r="BW30" s="140"/>
      <c r="BX30" s="140"/>
      <c r="BY30" s="11"/>
      <c r="BZ30" s="6"/>
      <c r="CA30" s="6"/>
      <c r="CB30" s="6"/>
    </row>
    <row r="31" spans="1:80" ht="12.75" customHeight="1" x14ac:dyDescent="0.2">
      <c r="A31" s="131" t="s">
        <v>33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77">
        <v>1012</v>
      </c>
      <c r="AV31" s="77"/>
      <c r="AW31" s="77"/>
      <c r="AX31" s="77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140"/>
      <c r="BR31" s="140"/>
      <c r="BS31" s="140"/>
      <c r="BT31" s="140"/>
      <c r="BU31" s="140"/>
      <c r="BV31" s="140"/>
      <c r="BW31" s="140"/>
      <c r="BX31" s="140"/>
      <c r="BY31" s="11"/>
      <c r="BZ31" s="6"/>
      <c r="CA31" s="6"/>
      <c r="CB31" s="6"/>
    </row>
    <row r="32" spans="1:80" ht="12.75" customHeight="1" x14ac:dyDescent="0.2">
      <c r="A32" s="125" t="s">
        <v>34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77">
        <v>1015</v>
      </c>
      <c r="AV32" s="77"/>
      <c r="AW32" s="77"/>
      <c r="AX32" s="77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140"/>
      <c r="BR32" s="140"/>
      <c r="BS32" s="140"/>
      <c r="BT32" s="140"/>
      <c r="BU32" s="140"/>
      <c r="BV32" s="140"/>
      <c r="BW32" s="140"/>
      <c r="BX32" s="140"/>
      <c r="BY32" s="11"/>
      <c r="BZ32" s="6"/>
      <c r="CA32" s="6"/>
      <c r="CB32" s="6"/>
    </row>
    <row r="33" spans="1:80" ht="12.75" customHeight="1" x14ac:dyDescent="0.2">
      <c r="A33" s="122" t="s">
        <v>95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4"/>
      <c r="AU33" s="77">
        <v>1016</v>
      </c>
      <c r="AV33" s="77"/>
      <c r="AW33" s="77"/>
      <c r="AX33" s="77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140"/>
      <c r="BR33" s="140"/>
      <c r="BS33" s="140"/>
      <c r="BT33" s="140"/>
      <c r="BU33" s="140"/>
      <c r="BV33" s="140"/>
      <c r="BW33" s="140"/>
      <c r="BX33" s="140"/>
      <c r="BY33" s="11"/>
      <c r="BZ33" s="6"/>
      <c r="CA33" s="6"/>
      <c r="CB33" s="6"/>
    </row>
    <row r="34" spans="1:80" ht="12.75" customHeight="1" x14ac:dyDescent="0.2">
      <c r="A34" s="122" t="s">
        <v>96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4"/>
      <c r="AU34" s="77">
        <v>1017</v>
      </c>
      <c r="AV34" s="77"/>
      <c r="AW34" s="77"/>
      <c r="AX34" s="77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140"/>
      <c r="BR34" s="140"/>
      <c r="BS34" s="140"/>
      <c r="BT34" s="140"/>
      <c r="BU34" s="140"/>
      <c r="BV34" s="140"/>
      <c r="BW34" s="140"/>
      <c r="BX34" s="140"/>
      <c r="BY34" s="11"/>
      <c r="BZ34" s="6"/>
      <c r="CA34" s="6"/>
      <c r="CB34" s="6"/>
    </row>
    <row r="35" spans="1:80" ht="12.75" customHeight="1" x14ac:dyDescent="0.2">
      <c r="A35" s="121" t="s">
        <v>35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77">
        <v>1020</v>
      </c>
      <c r="AV35" s="77"/>
      <c r="AW35" s="77"/>
      <c r="AX35" s="77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140"/>
      <c r="BR35" s="140"/>
      <c r="BS35" s="140"/>
      <c r="BT35" s="140"/>
      <c r="BU35" s="140"/>
      <c r="BV35" s="140"/>
      <c r="BW35" s="140"/>
      <c r="BX35" s="140"/>
      <c r="BY35" s="11"/>
      <c r="BZ35" s="6"/>
      <c r="CA35" s="6"/>
      <c r="CB35" s="6"/>
    </row>
    <row r="36" spans="1:80" ht="12.75" customHeight="1" x14ac:dyDescent="0.2">
      <c r="A36" s="132" t="s">
        <v>36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4"/>
      <c r="AU36" s="84">
        <v>1030</v>
      </c>
      <c r="AV36" s="85"/>
      <c r="AW36" s="85"/>
      <c r="AX36" s="86"/>
      <c r="AY36" s="40"/>
      <c r="AZ36" s="41"/>
      <c r="BA36" s="41"/>
      <c r="BB36" s="41"/>
      <c r="BC36" s="41"/>
      <c r="BD36" s="41"/>
      <c r="BE36" s="41"/>
      <c r="BF36" s="41"/>
      <c r="BG36" s="42"/>
      <c r="BH36" s="40"/>
      <c r="BI36" s="41"/>
      <c r="BJ36" s="41"/>
      <c r="BK36" s="41"/>
      <c r="BL36" s="41"/>
      <c r="BM36" s="41"/>
      <c r="BN36" s="41"/>
      <c r="BO36" s="41"/>
      <c r="BP36" s="42"/>
      <c r="BQ36" s="158"/>
      <c r="BR36" s="159"/>
      <c r="BS36" s="159"/>
      <c r="BT36" s="159"/>
      <c r="BU36" s="159"/>
      <c r="BV36" s="159"/>
      <c r="BW36" s="159"/>
      <c r="BX36" s="160"/>
      <c r="BY36" s="11"/>
      <c r="BZ36" s="6"/>
      <c r="CA36" s="6"/>
      <c r="CB36" s="6"/>
    </row>
    <row r="37" spans="1:80" ht="12.75" customHeight="1" x14ac:dyDescent="0.2">
      <c r="A37" s="127" t="s">
        <v>37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9"/>
      <c r="AU37" s="87"/>
      <c r="AV37" s="88"/>
      <c r="AW37" s="88"/>
      <c r="AX37" s="89"/>
      <c r="AY37" s="43"/>
      <c r="AZ37" s="44"/>
      <c r="BA37" s="44"/>
      <c r="BB37" s="44"/>
      <c r="BC37" s="44"/>
      <c r="BD37" s="44"/>
      <c r="BE37" s="44"/>
      <c r="BF37" s="44"/>
      <c r="BG37" s="45"/>
      <c r="BH37" s="43"/>
      <c r="BI37" s="44"/>
      <c r="BJ37" s="44"/>
      <c r="BK37" s="44"/>
      <c r="BL37" s="44"/>
      <c r="BM37" s="44"/>
      <c r="BN37" s="44"/>
      <c r="BO37" s="44"/>
      <c r="BP37" s="45"/>
      <c r="BQ37" s="161"/>
      <c r="BR37" s="162"/>
      <c r="BS37" s="162"/>
      <c r="BT37" s="162"/>
      <c r="BU37" s="162"/>
      <c r="BV37" s="162"/>
      <c r="BW37" s="162"/>
      <c r="BX37" s="163"/>
      <c r="BY37" s="11"/>
      <c r="BZ37" s="6"/>
      <c r="CA37" s="6"/>
      <c r="CB37" s="6"/>
    </row>
    <row r="38" spans="1:80" ht="12.75" customHeight="1" x14ac:dyDescent="0.2">
      <c r="A38" s="108" t="s">
        <v>38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77">
        <v>1035</v>
      </c>
      <c r="AV38" s="77"/>
      <c r="AW38" s="77"/>
      <c r="AX38" s="77"/>
      <c r="AY38" s="36">
        <v>99221</v>
      </c>
      <c r="AZ38" s="36"/>
      <c r="BA38" s="36"/>
      <c r="BB38" s="36"/>
      <c r="BC38" s="36"/>
      <c r="BD38" s="36"/>
      <c r="BE38" s="36"/>
      <c r="BF38" s="36"/>
      <c r="BG38" s="36"/>
      <c r="BH38" s="36">
        <v>99221</v>
      </c>
      <c r="BI38" s="36"/>
      <c r="BJ38" s="36"/>
      <c r="BK38" s="36"/>
      <c r="BL38" s="36"/>
      <c r="BM38" s="36"/>
      <c r="BN38" s="36"/>
      <c r="BO38" s="36"/>
      <c r="BP38" s="36"/>
      <c r="BQ38" s="148">
        <v>99221</v>
      </c>
      <c r="BR38" s="148"/>
      <c r="BS38" s="148"/>
      <c r="BT38" s="148"/>
      <c r="BU38" s="148"/>
      <c r="BV38" s="148"/>
      <c r="BW38" s="148"/>
      <c r="BX38" s="148"/>
      <c r="BY38" s="11"/>
      <c r="BZ38" s="6"/>
      <c r="CA38" s="6"/>
      <c r="CB38" s="6"/>
    </row>
    <row r="39" spans="1:80" ht="12.75" customHeight="1" x14ac:dyDescent="0.2">
      <c r="A39" s="125" t="s">
        <v>39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77">
        <v>1040</v>
      </c>
      <c r="AV39" s="77"/>
      <c r="AW39" s="77"/>
      <c r="AX39" s="77"/>
      <c r="AY39" s="36">
        <v>2576</v>
      </c>
      <c r="AZ39" s="36"/>
      <c r="BA39" s="36"/>
      <c r="BB39" s="36"/>
      <c r="BC39" s="36"/>
      <c r="BD39" s="36"/>
      <c r="BE39" s="36"/>
      <c r="BF39" s="36"/>
      <c r="BG39" s="36"/>
      <c r="BH39" s="36">
        <v>2576</v>
      </c>
      <c r="BI39" s="36"/>
      <c r="BJ39" s="36"/>
      <c r="BK39" s="36"/>
      <c r="BL39" s="36"/>
      <c r="BM39" s="36"/>
      <c r="BN39" s="36"/>
      <c r="BO39" s="36"/>
      <c r="BP39" s="36"/>
      <c r="BQ39" s="140">
        <v>12685</v>
      </c>
      <c r="BR39" s="140"/>
      <c r="BS39" s="140"/>
      <c r="BT39" s="140"/>
      <c r="BU39" s="140"/>
      <c r="BV39" s="140"/>
      <c r="BW39" s="140"/>
      <c r="BX39" s="140"/>
      <c r="BY39" s="11"/>
      <c r="BZ39" s="6"/>
      <c r="CA39" s="6"/>
      <c r="CB39" s="6"/>
    </row>
    <row r="40" spans="1:80" ht="12.75" customHeight="1" x14ac:dyDescent="0.2">
      <c r="A40" s="125" t="s">
        <v>40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77">
        <v>1045</v>
      </c>
      <c r="AV40" s="77"/>
      <c r="AW40" s="77"/>
      <c r="AX40" s="77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140"/>
      <c r="BR40" s="140"/>
      <c r="BS40" s="140"/>
      <c r="BT40" s="140"/>
      <c r="BU40" s="140"/>
      <c r="BV40" s="140"/>
      <c r="BW40" s="140"/>
      <c r="BX40" s="140"/>
      <c r="BY40" s="11"/>
      <c r="BZ40" s="6"/>
      <c r="CA40" s="6"/>
      <c r="CB40" s="6"/>
    </row>
    <row r="41" spans="1:80" ht="12.75" customHeight="1" x14ac:dyDescent="0.2">
      <c r="A41" s="125" t="s">
        <v>41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77">
        <v>1055</v>
      </c>
      <c r="AV41" s="77"/>
      <c r="AW41" s="77"/>
      <c r="AX41" s="77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140"/>
      <c r="BR41" s="140"/>
      <c r="BS41" s="140"/>
      <c r="BT41" s="140"/>
      <c r="BU41" s="140"/>
      <c r="BV41" s="140"/>
      <c r="BW41" s="140"/>
      <c r="BX41" s="140"/>
      <c r="BY41" s="11"/>
      <c r="BZ41" s="6"/>
      <c r="CA41" s="6"/>
      <c r="CB41" s="6"/>
    </row>
    <row r="42" spans="1:80" ht="12.75" customHeight="1" x14ac:dyDescent="0.2">
      <c r="A42" s="125" t="s">
        <v>42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77">
        <v>1090</v>
      </c>
      <c r="AV42" s="77"/>
      <c r="AW42" s="77"/>
      <c r="AX42" s="77"/>
      <c r="AY42" s="36">
        <v>67703</v>
      </c>
      <c r="AZ42" s="36"/>
      <c r="BA42" s="36"/>
      <c r="BB42" s="36"/>
      <c r="BC42" s="36"/>
      <c r="BD42" s="36"/>
      <c r="BE42" s="36"/>
      <c r="BF42" s="36"/>
      <c r="BG42" s="36"/>
      <c r="BH42" s="36">
        <v>67703</v>
      </c>
      <c r="BI42" s="36"/>
      <c r="BJ42" s="36"/>
      <c r="BK42" s="36"/>
      <c r="BL42" s="36"/>
      <c r="BM42" s="36"/>
      <c r="BN42" s="36"/>
      <c r="BO42" s="36"/>
      <c r="BP42" s="36"/>
      <c r="BQ42" s="140">
        <v>65767</v>
      </c>
      <c r="BR42" s="140"/>
      <c r="BS42" s="140"/>
      <c r="BT42" s="140"/>
      <c r="BU42" s="140"/>
      <c r="BV42" s="140"/>
      <c r="BW42" s="140"/>
      <c r="BX42" s="140"/>
      <c r="BY42" s="11"/>
      <c r="BZ42" s="6"/>
      <c r="CA42" s="6"/>
      <c r="CB42" s="6"/>
    </row>
    <row r="43" spans="1:80" ht="12.75" customHeight="1" x14ac:dyDescent="0.2">
      <c r="A43" s="116" t="s">
        <v>43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78">
        <v>1095</v>
      </c>
      <c r="AV43" s="78"/>
      <c r="AW43" s="78"/>
      <c r="AX43" s="78"/>
      <c r="AY43" s="39">
        <f>AY24+AY29+AY38+AY39+AY42+AY40</f>
        <v>4214683</v>
      </c>
      <c r="AZ43" s="39"/>
      <c r="BA43" s="39"/>
      <c r="BB43" s="39"/>
      <c r="BC43" s="39"/>
      <c r="BD43" s="39"/>
      <c r="BE43" s="39"/>
      <c r="BF43" s="39"/>
      <c r="BG43" s="39"/>
      <c r="BH43" s="39">
        <f>BH24+BH29+BH38+BH39+BH42+BH40</f>
        <v>4329426</v>
      </c>
      <c r="BI43" s="39"/>
      <c r="BJ43" s="39"/>
      <c r="BK43" s="39"/>
      <c r="BL43" s="39"/>
      <c r="BM43" s="39"/>
      <c r="BN43" s="39"/>
      <c r="BO43" s="39"/>
      <c r="BP43" s="39"/>
      <c r="BQ43" s="149">
        <f>BQ24+BQ29+BQ38+BQ39+BQ42+BQ40</f>
        <v>4318690</v>
      </c>
      <c r="BR43" s="149"/>
      <c r="BS43" s="149"/>
      <c r="BT43" s="149"/>
      <c r="BU43" s="149"/>
      <c r="BV43" s="149"/>
      <c r="BW43" s="149"/>
      <c r="BX43" s="149"/>
      <c r="BY43" s="10"/>
      <c r="BZ43" s="6"/>
      <c r="CA43" s="6"/>
      <c r="CB43" s="6"/>
    </row>
    <row r="44" spans="1:80" ht="12.75" customHeight="1" x14ac:dyDescent="0.2">
      <c r="A44" s="117" t="s">
        <v>44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9"/>
      <c r="AU44" s="84">
        <v>1100</v>
      </c>
      <c r="AV44" s="85"/>
      <c r="AW44" s="85"/>
      <c r="AX44" s="86"/>
      <c r="AY44" s="40">
        <f>AY46+AY47+AY48+AY49</f>
        <v>489612</v>
      </c>
      <c r="AZ44" s="41"/>
      <c r="BA44" s="41"/>
      <c r="BB44" s="41"/>
      <c r="BC44" s="41"/>
      <c r="BD44" s="41"/>
      <c r="BE44" s="41"/>
      <c r="BF44" s="41"/>
      <c r="BG44" s="42"/>
      <c r="BH44" s="40">
        <f>BH46+BH47+BH48+BH49</f>
        <v>489612</v>
      </c>
      <c r="BI44" s="41"/>
      <c r="BJ44" s="41"/>
      <c r="BK44" s="41"/>
      <c r="BL44" s="41"/>
      <c r="BM44" s="41"/>
      <c r="BN44" s="41"/>
      <c r="BO44" s="41"/>
      <c r="BP44" s="42"/>
      <c r="BQ44" s="40">
        <f>BQ46+BQ47+BQ48+BQ49</f>
        <v>457095</v>
      </c>
      <c r="BR44" s="41"/>
      <c r="BS44" s="41"/>
      <c r="BT44" s="41"/>
      <c r="BU44" s="41"/>
      <c r="BV44" s="41"/>
      <c r="BW44" s="41"/>
      <c r="BX44" s="42"/>
      <c r="BY44" s="10"/>
      <c r="BZ44" s="6"/>
      <c r="CA44" s="6"/>
      <c r="CB44" s="6"/>
    </row>
    <row r="45" spans="1:80" ht="12.75" customHeight="1" x14ac:dyDescent="0.2">
      <c r="A45" s="127" t="s">
        <v>45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9"/>
      <c r="AU45" s="87"/>
      <c r="AV45" s="88"/>
      <c r="AW45" s="88"/>
      <c r="AX45" s="89"/>
      <c r="AY45" s="43"/>
      <c r="AZ45" s="44"/>
      <c r="BA45" s="44"/>
      <c r="BB45" s="44"/>
      <c r="BC45" s="44"/>
      <c r="BD45" s="44"/>
      <c r="BE45" s="44"/>
      <c r="BF45" s="44"/>
      <c r="BG45" s="45"/>
      <c r="BH45" s="43"/>
      <c r="BI45" s="44"/>
      <c r="BJ45" s="44"/>
      <c r="BK45" s="44"/>
      <c r="BL45" s="44"/>
      <c r="BM45" s="44"/>
      <c r="BN45" s="44"/>
      <c r="BO45" s="44"/>
      <c r="BP45" s="45"/>
      <c r="BQ45" s="43"/>
      <c r="BR45" s="44"/>
      <c r="BS45" s="44"/>
      <c r="BT45" s="44"/>
      <c r="BU45" s="44"/>
      <c r="BV45" s="44"/>
      <c r="BW45" s="44"/>
      <c r="BX45" s="45"/>
      <c r="BY45" s="11"/>
      <c r="BZ45" s="6"/>
      <c r="CA45" s="6"/>
      <c r="CB45" s="6"/>
    </row>
    <row r="46" spans="1:80" ht="12.75" customHeight="1" x14ac:dyDescent="0.2">
      <c r="A46" s="127" t="s">
        <v>97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9"/>
      <c r="AU46" s="79">
        <v>1101</v>
      </c>
      <c r="AV46" s="80"/>
      <c r="AW46" s="80"/>
      <c r="AX46" s="81"/>
      <c r="AY46" s="36">
        <v>476035</v>
      </c>
      <c r="AZ46" s="36"/>
      <c r="BA46" s="36"/>
      <c r="BB46" s="36"/>
      <c r="BC46" s="36"/>
      <c r="BD46" s="36"/>
      <c r="BE46" s="36"/>
      <c r="BF46" s="36"/>
      <c r="BG46" s="36"/>
      <c r="BH46" s="36">
        <v>476035</v>
      </c>
      <c r="BI46" s="36"/>
      <c r="BJ46" s="36"/>
      <c r="BK46" s="36"/>
      <c r="BL46" s="36"/>
      <c r="BM46" s="36"/>
      <c r="BN46" s="36"/>
      <c r="BO46" s="36"/>
      <c r="BP46" s="36"/>
      <c r="BQ46" s="151">
        <v>443245</v>
      </c>
      <c r="BR46" s="152"/>
      <c r="BS46" s="152"/>
      <c r="BT46" s="152"/>
      <c r="BU46" s="152"/>
      <c r="BV46" s="152"/>
      <c r="BW46" s="152"/>
      <c r="BX46" s="153"/>
      <c r="BY46" s="11"/>
      <c r="BZ46" s="6"/>
      <c r="CA46" s="6"/>
      <c r="CB46" s="6"/>
    </row>
    <row r="47" spans="1:80" ht="12.75" customHeight="1" x14ac:dyDescent="0.2">
      <c r="A47" s="122" t="s">
        <v>98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4"/>
      <c r="AU47" s="79">
        <v>1102</v>
      </c>
      <c r="AV47" s="80"/>
      <c r="AW47" s="80"/>
      <c r="AX47" s="81"/>
      <c r="AY47" s="36">
        <v>355</v>
      </c>
      <c r="AZ47" s="36"/>
      <c r="BA47" s="36"/>
      <c r="BB47" s="36"/>
      <c r="BC47" s="36"/>
      <c r="BD47" s="36"/>
      <c r="BE47" s="36"/>
      <c r="BF47" s="36"/>
      <c r="BG47" s="36"/>
      <c r="BH47" s="36">
        <v>355</v>
      </c>
      <c r="BI47" s="36"/>
      <c r="BJ47" s="36"/>
      <c r="BK47" s="36"/>
      <c r="BL47" s="36"/>
      <c r="BM47" s="36"/>
      <c r="BN47" s="36"/>
      <c r="BO47" s="36"/>
      <c r="BP47" s="36"/>
      <c r="BQ47" s="151">
        <v>1980</v>
      </c>
      <c r="BR47" s="152"/>
      <c r="BS47" s="152"/>
      <c r="BT47" s="152"/>
      <c r="BU47" s="152"/>
      <c r="BV47" s="152"/>
      <c r="BW47" s="152"/>
      <c r="BX47" s="153"/>
      <c r="BY47" s="11"/>
      <c r="BZ47" s="6"/>
      <c r="CA47" s="6"/>
      <c r="CB47" s="6"/>
    </row>
    <row r="48" spans="1:80" ht="12.75" customHeight="1" x14ac:dyDescent="0.2">
      <c r="A48" s="122" t="s">
        <v>99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4"/>
      <c r="AU48" s="79">
        <v>1103</v>
      </c>
      <c r="AV48" s="80"/>
      <c r="AW48" s="80"/>
      <c r="AX48" s="81"/>
      <c r="AY48" s="36">
        <v>12406</v>
      </c>
      <c r="AZ48" s="36"/>
      <c r="BA48" s="36"/>
      <c r="BB48" s="36"/>
      <c r="BC48" s="36"/>
      <c r="BD48" s="36"/>
      <c r="BE48" s="36"/>
      <c r="BF48" s="36"/>
      <c r="BG48" s="36"/>
      <c r="BH48" s="36">
        <v>12406</v>
      </c>
      <c r="BI48" s="36"/>
      <c r="BJ48" s="36"/>
      <c r="BK48" s="36"/>
      <c r="BL48" s="36"/>
      <c r="BM48" s="36"/>
      <c r="BN48" s="36"/>
      <c r="BO48" s="36"/>
      <c r="BP48" s="36"/>
      <c r="BQ48" s="151">
        <v>10820</v>
      </c>
      <c r="BR48" s="152"/>
      <c r="BS48" s="152"/>
      <c r="BT48" s="152"/>
      <c r="BU48" s="152"/>
      <c r="BV48" s="152"/>
      <c r="BW48" s="152"/>
      <c r="BX48" s="153"/>
      <c r="BY48" s="11"/>
      <c r="BZ48" s="6"/>
      <c r="CA48" s="6"/>
      <c r="CB48" s="6"/>
    </row>
    <row r="49" spans="1:80" ht="12.75" customHeight="1" x14ac:dyDescent="0.2">
      <c r="A49" s="122" t="s">
        <v>100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4"/>
      <c r="AU49" s="79">
        <v>1104</v>
      </c>
      <c r="AV49" s="80"/>
      <c r="AW49" s="80"/>
      <c r="AX49" s="81"/>
      <c r="AY49" s="36">
        <v>816</v>
      </c>
      <c r="AZ49" s="36"/>
      <c r="BA49" s="36"/>
      <c r="BB49" s="36"/>
      <c r="BC49" s="36"/>
      <c r="BD49" s="36"/>
      <c r="BE49" s="36"/>
      <c r="BF49" s="36"/>
      <c r="BG49" s="36"/>
      <c r="BH49" s="36">
        <v>816</v>
      </c>
      <c r="BI49" s="36"/>
      <c r="BJ49" s="36"/>
      <c r="BK49" s="36"/>
      <c r="BL49" s="36"/>
      <c r="BM49" s="36"/>
      <c r="BN49" s="36"/>
      <c r="BO49" s="36"/>
      <c r="BP49" s="36"/>
      <c r="BQ49" s="198">
        <v>1050</v>
      </c>
      <c r="BR49" s="199"/>
      <c r="BS49" s="199"/>
      <c r="BT49" s="199"/>
      <c r="BU49" s="199"/>
      <c r="BV49" s="199"/>
      <c r="BW49" s="199"/>
      <c r="BX49" s="200"/>
      <c r="BY49" s="11"/>
      <c r="BZ49" s="6"/>
      <c r="CA49" s="6"/>
      <c r="CB49" s="6"/>
    </row>
    <row r="50" spans="1:80" ht="12.75" customHeight="1" x14ac:dyDescent="0.2">
      <c r="A50" s="108" t="s">
        <v>46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77">
        <v>1110</v>
      </c>
      <c r="AV50" s="77"/>
      <c r="AW50" s="77"/>
      <c r="AX50" s="77"/>
      <c r="AY50" s="36">
        <v>18</v>
      </c>
      <c r="AZ50" s="36"/>
      <c r="BA50" s="36"/>
      <c r="BB50" s="36"/>
      <c r="BC50" s="36"/>
      <c r="BD50" s="36"/>
      <c r="BE50" s="36"/>
      <c r="BF50" s="36"/>
      <c r="BG50" s="36"/>
      <c r="BH50" s="36">
        <v>18</v>
      </c>
      <c r="BI50" s="36"/>
      <c r="BJ50" s="36"/>
      <c r="BK50" s="36"/>
      <c r="BL50" s="36"/>
      <c r="BM50" s="36"/>
      <c r="BN50" s="36"/>
      <c r="BO50" s="36"/>
      <c r="BP50" s="36"/>
      <c r="BQ50" s="151">
        <v>18</v>
      </c>
      <c r="BR50" s="152"/>
      <c r="BS50" s="152"/>
      <c r="BT50" s="152"/>
      <c r="BU50" s="152"/>
      <c r="BV50" s="152"/>
      <c r="BW50" s="152"/>
      <c r="BX50" s="153"/>
      <c r="BY50" s="11"/>
      <c r="BZ50" s="6"/>
      <c r="CA50" s="6"/>
      <c r="CB50" s="6"/>
    </row>
    <row r="51" spans="1:80" ht="12.75" customHeight="1" x14ac:dyDescent="0.2">
      <c r="A51" s="108" t="s">
        <v>101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77">
        <v>1120</v>
      </c>
      <c r="AV51" s="77"/>
      <c r="AW51" s="77"/>
      <c r="AX51" s="77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140"/>
      <c r="BR51" s="140"/>
      <c r="BS51" s="140"/>
      <c r="BT51" s="140"/>
      <c r="BU51" s="140"/>
      <c r="BV51" s="140"/>
      <c r="BW51" s="140"/>
      <c r="BX51" s="140"/>
      <c r="BY51" s="11"/>
      <c r="BZ51" s="6"/>
      <c r="CA51" s="6"/>
      <c r="CB51" s="6"/>
    </row>
    <row r="52" spans="1:80" ht="12.75" customHeight="1" x14ac:dyDescent="0.2">
      <c r="A52" s="121" t="s">
        <v>47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77">
        <v>1125</v>
      </c>
      <c r="AV52" s="77"/>
      <c r="AW52" s="77"/>
      <c r="AX52" s="77"/>
      <c r="AY52" s="36">
        <v>529116</v>
      </c>
      <c r="AZ52" s="36"/>
      <c r="BA52" s="36"/>
      <c r="BB52" s="36"/>
      <c r="BC52" s="36"/>
      <c r="BD52" s="36"/>
      <c r="BE52" s="36"/>
      <c r="BF52" s="36"/>
      <c r="BG52" s="36"/>
      <c r="BH52" s="36">
        <f>529116+3426</f>
        <v>532542</v>
      </c>
      <c r="BI52" s="36"/>
      <c r="BJ52" s="36"/>
      <c r="BK52" s="36"/>
      <c r="BL52" s="36"/>
      <c r="BM52" s="36"/>
      <c r="BN52" s="36"/>
      <c r="BO52" s="36"/>
      <c r="BP52" s="36"/>
      <c r="BQ52" s="150">
        <v>842129</v>
      </c>
      <c r="BR52" s="150"/>
      <c r="BS52" s="150"/>
      <c r="BT52" s="150"/>
      <c r="BU52" s="150"/>
      <c r="BV52" s="150"/>
      <c r="BW52" s="150"/>
      <c r="BX52" s="150"/>
      <c r="BY52" s="11"/>
      <c r="BZ52" s="6"/>
      <c r="CA52" s="6"/>
      <c r="CB52" s="6"/>
    </row>
    <row r="53" spans="1:80" ht="12.75" customHeight="1" x14ac:dyDescent="0.2">
      <c r="A53" s="132" t="s">
        <v>48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4"/>
      <c r="AU53" s="84">
        <v>1130</v>
      </c>
      <c r="AV53" s="85"/>
      <c r="AW53" s="85"/>
      <c r="AX53" s="86"/>
      <c r="AY53" s="40">
        <v>61883</v>
      </c>
      <c r="AZ53" s="41"/>
      <c r="BA53" s="41"/>
      <c r="BB53" s="41"/>
      <c r="BC53" s="41"/>
      <c r="BD53" s="41"/>
      <c r="BE53" s="41"/>
      <c r="BF53" s="41"/>
      <c r="BG53" s="42"/>
      <c r="BH53" s="40">
        <v>61883</v>
      </c>
      <c r="BI53" s="41"/>
      <c r="BJ53" s="41"/>
      <c r="BK53" s="41"/>
      <c r="BL53" s="41"/>
      <c r="BM53" s="41"/>
      <c r="BN53" s="41"/>
      <c r="BO53" s="41"/>
      <c r="BP53" s="42"/>
      <c r="BQ53" s="186">
        <v>102124</v>
      </c>
      <c r="BR53" s="187"/>
      <c r="BS53" s="187"/>
      <c r="BT53" s="187"/>
      <c r="BU53" s="187"/>
      <c r="BV53" s="187"/>
      <c r="BW53" s="187"/>
      <c r="BX53" s="188"/>
      <c r="BY53" s="11"/>
      <c r="BZ53" s="6"/>
      <c r="CA53" s="6"/>
      <c r="CB53" s="6"/>
    </row>
    <row r="54" spans="1:80" ht="12.75" customHeight="1" x14ac:dyDescent="0.2">
      <c r="A54" s="195" t="s">
        <v>49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7"/>
      <c r="AU54" s="87"/>
      <c r="AV54" s="88"/>
      <c r="AW54" s="88"/>
      <c r="AX54" s="89"/>
      <c r="AY54" s="43"/>
      <c r="AZ54" s="44"/>
      <c r="BA54" s="44"/>
      <c r="BB54" s="44"/>
      <c r="BC54" s="44"/>
      <c r="BD54" s="44"/>
      <c r="BE54" s="44"/>
      <c r="BF54" s="44"/>
      <c r="BG54" s="45"/>
      <c r="BH54" s="43"/>
      <c r="BI54" s="44"/>
      <c r="BJ54" s="44"/>
      <c r="BK54" s="44"/>
      <c r="BL54" s="44"/>
      <c r="BM54" s="44"/>
      <c r="BN54" s="44"/>
      <c r="BO54" s="44"/>
      <c r="BP54" s="45"/>
      <c r="BQ54" s="189"/>
      <c r="BR54" s="190"/>
      <c r="BS54" s="190"/>
      <c r="BT54" s="190"/>
      <c r="BU54" s="190"/>
      <c r="BV54" s="190"/>
      <c r="BW54" s="190"/>
      <c r="BX54" s="191"/>
      <c r="BY54" s="11"/>
      <c r="BZ54" s="6"/>
      <c r="CA54" s="6"/>
      <c r="CB54" s="6"/>
    </row>
    <row r="55" spans="1:80" ht="12.75" customHeight="1" x14ac:dyDescent="0.2">
      <c r="A55" s="130" t="s">
        <v>50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77">
        <v>1135</v>
      </c>
      <c r="AV55" s="77"/>
      <c r="AW55" s="77"/>
      <c r="AX55" s="77"/>
      <c r="AY55" s="36">
        <v>11435</v>
      </c>
      <c r="AZ55" s="36"/>
      <c r="BA55" s="36"/>
      <c r="BB55" s="36"/>
      <c r="BC55" s="36"/>
      <c r="BD55" s="36"/>
      <c r="BE55" s="36"/>
      <c r="BF55" s="36"/>
      <c r="BG55" s="36"/>
      <c r="BH55" s="36">
        <f>11435-225</f>
        <v>11210</v>
      </c>
      <c r="BI55" s="36"/>
      <c r="BJ55" s="36"/>
      <c r="BK55" s="36"/>
      <c r="BL55" s="36"/>
      <c r="BM55" s="36"/>
      <c r="BN55" s="36"/>
      <c r="BO55" s="36"/>
      <c r="BP55" s="36"/>
      <c r="BQ55" s="140">
        <v>11178</v>
      </c>
      <c r="BR55" s="140"/>
      <c r="BS55" s="140"/>
      <c r="BT55" s="140"/>
      <c r="BU55" s="140"/>
      <c r="BV55" s="140"/>
      <c r="BW55" s="140"/>
      <c r="BX55" s="140"/>
      <c r="BY55" s="11"/>
      <c r="BZ55" s="6"/>
      <c r="CA55" s="6"/>
      <c r="CB55" s="6"/>
    </row>
    <row r="56" spans="1:80" ht="12.75" customHeight="1" x14ac:dyDescent="0.2">
      <c r="A56" s="131" t="s">
        <v>51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77">
        <v>1136</v>
      </c>
      <c r="AV56" s="77"/>
      <c r="AW56" s="77"/>
      <c r="AX56" s="77"/>
      <c r="AY56" s="36">
        <v>5419</v>
      </c>
      <c r="AZ56" s="36"/>
      <c r="BA56" s="36"/>
      <c r="BB56" s="36"/>
      <c r="BC56" s="36"/>
      <c r="BD56" s="36"/>
      <c r="BE56" s="36"/>
      <c r="BF56" s="36"/>
      <c r="BG56" s="36"/>
      <c r="BH56" s="36">
        <f>5419-320</f>
        <v>5099</v>
      </c>
      <c r="BI56" s="36"/>
      <c r="BJ56" s="36"/>
      <c r="BK56" s="36"/>
      <c r="BL56" s="36"/>
      <c r="BM56" s="36"/>
      <c r="BN56" s="36"/>
      <c r="BO56" s="36"/>
      <c r="BP56" s="36"/>
      <c r="BQ56" s="140">
        <v>3461</v>
      </c>
      <c r="BR56" s="140"/>
      <c r="BS56" s="140"/>
      <c r="BT56" s="140"/>
      <c r="BU56" s="140"/>
      <c r="BV56" s="140"/>
      <c r="BW56" s="140"/>
      <c r="BX56" s="140"/>
      <c r="BY56" s="11"/>
      <c r="BZ56" s="6"/>
      <c r="CA56" s="6"/>
      <c r="CB56" s="6"/>
    </row>
    <row r="57" spans="1:80" ht="24.75" customHeight="1" x14ac:dyDescent="0.2">
      <c r="A57" s="192" t="s">
        <v>102</v>
      </c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4"/>
      <c r="AU57" s="77">
        <v>1145</v>
      </c>
      <c r="AV57" s="77"/>
      <c r="AW57" s="77"/>
      <c r="AX57" s="77"/>
      <c r="AY57" s="36">
        <v>14282</v>
      </c>
      <c r="AZ57" s="36"/>
      <c r="BA57" s="36"/>
      <c r="BB57" s="36"/>
      <c r="BC57" s="36"/>
      <c r="BD57" s="36"/>
      <c r="BE57" s="36"/>
      <c r="BF57" s="36"/>
      <c r="BG57" s="36"/>
      <c r="BH57" s="37">
        <v>14282</v>
      </c>
      <c r="BI57" s="37"/>
      <c r="BJ57" s="37"/>
      <c r="BK57" s="37"/>
      <c r="BL57" s="37"/>
      <c r="BM57" s="37"/>
      <c r="BN57" s="37"/>
      <c r="BO57" s="37"/>
      <c r="BP57" s="37"/>
      <c r="BQ57" s="140">
        <v>14273</v>
      </c>
      <c r="BR57" s="140"/>
      <c r="BS57" s="140"/>
      <c r="BT57" s="140"/>
      <c r="BU57" s="140"/>
      <c r="BV57" s="140"/>
      <c r="BW57" s="140"/>
      <c r="BX57" s="140"/>
      <c r="BY57" s="11"/>
      <c r="BZ57" s="6"/>
      <c r="CA57" s="6"/>
      <c r="CB57" s="6"/>
    </row>
    <row r="58" spans="1:80" ht="12.75" customHeight="1" x14ac:dyDescent="0.2">
      <c r="A58" s="125" t="s">
        <v>52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77">
        <v>1155</v>
      </c>
      <c r="AV58" s="77"/>
      <c r="AW58" s="77"/>
      <c r="AX58" s="77"/>
      <c r="AY58" s="36">
        <v>13904</v>
      </c>
      <c r="AZ58" s="36"/>
      <c r="BA58" s="36"/>
      <c r="BB58" s="36"/>
      <c r="BC58" s="36"/>
      <c r="BD58" s="36"/>
      <c r="BE58" s="36"/>
      <c r="BF58" s="36"/>
      <c r="BG58" s="36"/>
      <c r="BH58" s="36">
        <v>13904</v>
      </c>
      <c r="BI58" s="36"/>
      <c r="BJ58" s="36"/>
      <c r="BK58" s="36"/>
      <c r="BL58" s="36"/>
      <c r="BM58" s="36"/>
      <c r="BN58" s="36"/>
      <c r="BO58" s="36"/>
      <c r="BP58" s="36"/>
      <c r="BQ58" s="140">
        <v>26319</v>
      </c>
      <c r="BR58" s="140"/>
      <c r="BS58" s="140"/>
      <c r="BT58" s="140"/>
      <c r="BU58" s="140"/>
      <c r="BV58" s="140"/>
      <c r="BW58" s="140"/>
      <c r="BX58" s="140"/>
      <c r="BY58" s="11"/>
      <c r="BZ58" s="6"/>
      <c r="CA58" s="6"/>
      <c r="CB58" s="6"/>
    </row>
    <row r="59" spans="1:80" ht="12.75" customHeight="1" x14ac:dyDescent="0.2">
      <c r="A59" s="125" t="s">
        <v>53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77">
        <v>1160</v>
      </c>
      <c r="AV59" s="77"/>
      <c r="AW59" s="77"/>
      <c r="AX59" s="77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140"/>
      <c r="BR59" s="140"/>
      <c r="BS59" s="140"/>
      <c r="BT59" s="140"/>
      <c r="BU59" s="140"/>
      <c r="BV59" s="140"/>
      <c r="BW59" s="140"/>
      <c r="BX59" s="140"/>
      <c r="BY59" s="11"/>
      <c r="BZ59" s="6"/>
      <c r="CA59" s="6"/>
      <c r="CB59" s="6"/>
    </row>
    <row r="60" spans="1:80" ht="12.75" customHeight="1" x14ac:dyDescent="0.2">
      <c r="A60" s="125" t="s">
        <v>54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77">
        <v>1165</v>
      </c>
      <c r="AV60" s="77"/>
      <c r="AW60" s="77"/>
      <c r="AX60" s="77"/>
      <c r="AY60" s="36">
        <v>97212</v>
      </c>
      <c r="AZ60" s="36"/>
      <c r="BA60" s="36"/>
      <c r="BB60" s="36"/>
      <c r="BC60" s="36"/>
      <c r="BD60" s="36"/>
      <c r="BE60" s="36"/>
      <c r="BF60" s="36"/>
      <c r="BG60" s="36"/>
      <c r="BH60" s="36">
        <v>97212</v>
      </c>
      <c r="BI60" s="36"/>
      <c r="BJ60" s="36"/>
      <c r="BK60" s="36"/>
      <c r="BL60" s="36"/>
      <c r="BM60" s="36"/>
      <c r="BN60" s="36"/>
      <c r="BO60" s="36"/>
      <c r="BP60" s="36"/>
      <c r="BQ60" s="140">
        <v>52535</v>
      </c>
      <c r="BR60" s="140"/>
      <c r="BS60" s="140"/>
      <c r="BT60" s="140"/>
      <c r="BU60" s="140"/>
      <c r="BV60" s="140"/>
      <c r="BW60" s="140"/>
      <c r="BX60" s="140"/>
      <c r="BY60" s="11"/>
      <c r="BZ60" s="6"/>
      <c r="CA60" s="6"/>
      <c r="CB60" s="6"/>
    </row>
    <row r="61" spans="1:80" ht="12.75" customHeight="1" x14ac:dyDescent="0.2">
      <c r="A61" s="125" t="s">
        <v>55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77">
        <v>1170</v>
      </c>
      <c r="AV61" s="77"/>
      <c r="AW61" s="77"/>
      <c r="AX61" s="77"/>
      <c r="AY61" s="36">
        <v>7527</v>
      </c>
      <c r="AZ61" s="36"/>
      <c r="BA61" s="36"/>
      <c r="BB61" s="36"/>
      <c r="BC61" s="36"/>
      <c r="BD61" s="36"/>
      <c r="BE61" s="36"/>
      <c r="BF61" s="36"/>
      <c r="BG61" s="36"/>
      <c r="BH61" s="36">
        <f>7527-128</f>
        <v>7399</v>
      </c>
      <c r="BI61" s="36"/>
      <c r="BJ61" s="36"/>
      <c r="BK61" s="36"/>
      <c r="BL61" s="36"/>
      <c r="BM61" s="36"/>
      <c r="BN61" s="36"/>
      <c r="BO61" s="36"/>
      <c r="BP61" s="36"/>
      <c r="BQ61" s="140">
        <v>12712</v>
      </c>
      <c r="BR61" s="140"/>
      <c r="BS61" s="140"/>
      <c r="BT61" s="140"/>
      <c r="BU61" s="140"/>
      <c r="BV61" s="140"/>
      <c r="BW61" s="140"/>
      <c r="BX61" s="140"/>
      <c r="BY61" s="11"/>
      <c r="BZ61" s="6"/>
      <c r="CA61" s="6"/>
      <c r="CB61" s="6"/>
    </row>
    <row r="62" spans="1:80" ht="12.75" customHeight="1" x14ac:dyDescent="0.2">
      <c r="A62" s="125" t="s">
        <v>56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77">
        <v>1190</v>
      </c>
      <c r="AV62" s="77"/>
      <c r="AW62" s="77"/>
      <c r="AX62" s="77"/>
      <c r="AY62" s="36">
        <v>63246</v>
      </c>
      <c r="AZ62" s="36"/>
      <c r="BA62" s="36"/>
      <c r="BB62" s="36"/>
      <c r="BC62" s="36"/>
      <c r="BD62" s="36"/>
      <c r="BE62" s="36"/>
      <c r="BF62" s="36"/>
      <c r="BG62" s="36"/>
      <c r="BH62" s="36">
        <f>63246+702</f>
        <v>63948</v>
      </c>
      <c r="BI62" s="36"/>
      <c r="BJ62" s="36"/>
      <c r="BK62" s="36"/>
      <c r="BL62" s="36"/>
      <c r="BM62" s="36"/>
      <c r="BN62" s="36"/>
      <c r="BO62" s="36"/>
      <c r="BP62" s="36"/>
      <c r="BQ62" s="150">
        <v>43166</v>
      </c>
      <c r="BR62" s="150"/>
      <c r="BS62" s="150"/>
      <c r="BT62" s="150"/>
      <c r="BU62" s="150"/>
      <c r="BV62" s="150"/>
      <c r="BW62" s="150"/>
      <c r="BX62" s="150"/>
      <c r="BY62" s="11"/>
      <c r="BZ62" s="6"/>
      <c r="CA62" s="6"/>
      <c r="CB62" s="6"/>
    </row>
    <row r="63" spans="1:80" ht="12.75" customHeight="1" x14ac:dyDescent="0.2">
      <c r="A63" s="184" t="s">
        <v>57</v>
      </c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78">
        <v>1195</v>
      </c>
      <c r="AV63" s="78"/>
      <c r="AW63" s="78"/>
      <c r="AX63" s="78"/>
      <c r="AY63" s="39">
        <f>AY44+AY50+AY52+AY53+AY55+AY58+AY60+AY61+AY62+AY57</f>
        <v>1288235</v>
      </c>
      <c r="AZ63" s="39"/>
      <c r="BA63" s="39"/>
      <c r="BB63" s="39"/>
      <c r="BC63" s="39"/>
      <c r="BD63" s="39"/>
      <c r="BE63" s="39"/>
      <c r="BF63" s="39"/>
      <c r="BG63" s="39"/>
      <c r="BH63" s="39">
        <f>BH44+BH50+BH52+BH53+BH55+BH58+BH60+BH61+BH62+BH57</f>
        <v>1292010</v>
      </c>
      <c r="BI63" s="39"/>
      <c r="BJ63" s="39"/>
      <c r="BK63" s="39"/>
      <c r="BL63" s="39"/>
      <c r="BM63" s="39"/>
      <c r="BN63" s="39"/>
      <c r="BO63" s="39"/>
      <c r="BP63" s="39"/>
      <c r="BQ63" s="201">
        <f>BQ44+BQ52+BQ53+BQ55+BQ58+BQ60+BQ61+BQ62+BQ50+BQ57</f>
        <v>1561549</v>
      </c>
      <c r="BR63" s="202"/>
      <c r="BS63" s="202"/>
      <c r="BT63" s="202"/>
      <c r="BU63" s="202"/>
      <c r="BV63" s="202"/>
      <c r="BW63" s="202"/>
      <c r="BX63" s="202"/>
      <c r="BY63" s="11"/>
      <c r="BZ63" s="6"/>
      <c r="CA63" s="6"/>
      <c r="CB63" s="6"/>
    </row>
    <row r="64" spans="1:80" ht="27" customHeight="1" x14ac:dyDescent="0.2">
      <c r="A64" s="185" t="s">
        <v>92</v>
      </c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78">
        <v>1200</v>
      </c>
      <c r="AV64" s="78"/>
      <c r="AW64" s="78"/>
      <c r="AX64" s="78"/>
      <c r="AY64" s="39">
        <v>80402</v>
      </c>
      <c r="AZ64" s="39"/>
      <c r="BA64" s="39"/>
      <c r="BB64" s="39"/>
      <c r="BC64" s="39"/>
      <c r="BD64" s="39"/>
      <c r="BE64" s="39"/>
      <c r="BF64" s="39"/>
      <c r="BG64" s="39"/>
      <c r="BH64" s="39">
        <v>80402</v>
      </c>
      <c r="BI64" s="39"/>
      <c r="BJ64" s="39"/>
      <c r="BK64" s="39"/>
      <c r="BL64" s="39"/>
      <c r="BM64" s="39"/>
      <c r="BN64" s="39"/>
      <c r="BO64" s="39"/>
      <c r="BP64" s="39"/>
      <c r="BQ64" s="202">
        <v>78807</v>
      </c>
      <c r="BR64" s="202"/>
      <c r="BS64" s="202"/>
      <c r="BT64" s="202"/>
      <c r="BU64" s="202"/>
      <c r="BV64" s="202"/>
      <c r="BW64" s="202"/>
      <c r="BX64" s="202"/>
      <c r="BY64" s="11"/>
      <c r="BZ64" s="6"/>
      <c r="CA64" s="6"/>
      <c r="CB64" s="6"/>
    </row>
    <row r="65" spans="1:80" ht="12.75" customHeight="1" x14ac:dyDescent="0.2">
      <c r="A65" s="184" t="s">
        <v>58</v>
      </c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78">
        <v>1300</v>
      </c>
      <c r="AV65" s="78"/>
      <c r="AW65" s="78"/>
      <c r="AX65" s="78"/>
      <c r="AY65" s="39">
        <f>AY43+AY63+AY64</f>
        <v>5583320</v>
      </c>
      <c r="AZ65" s="39"/>
      <c r="BA65" s="39"/>
      <c r="BB65" s="39"/>
      <c r="BC65" s="39"/>
      <c r="BD65" s="39"/>
      <c r="BE65" s="39"/>
      <c r="BF65" s="39"/>
      <c r="BG65" s="39"/>
      <c r="BH65" s="39">
        <f>BH43+BH63+BH64</f>
        <v>5701838</v>
      </c>
      <c r="BI65" s="39"/>
      <c r="BJ65" s="39"/>
      <c r="BK65" s="39"/>
      <c r="BL65" s="39"/>
      <c r="BM65" s="39"/>
      <c r="BN65" s="39"/>
      <c r="BO65" s="39"/>
      <c r="BP65" s="39"/>
      <c r="BQ65" s="154">
        <f>BQ43+BQ63+BQ64</f>
        <v>5959046</v>
      </c>
      <c r="BR65" s="137"/>
      <c r="BS65" s="137"/>
      <c r="BT65" s="137"/>
      <c r="BU65" s="137"/>
      <c r="BV65" s="137"/>
      <c r="BW65" s="137"/>
      <c r="BX65" s="137"/>
      <c r="BY65" s="12"/>
      <c r="BZ65" s="6"/>
      <c r="CA65" s="6"/>
      <c r="CB65" s="6"/>
    </row>
    <row r="66" spans="1:80" ht="12.7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4"/>
      <c r="AV66" s="14"/>
      <c r="AW66" s="14"/>
      <c r="AX66" s="14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6"/>
      <c r="BR66" s="16"/>
      <c r="BS66" s="16"/>
      <c r="BT66" s="16"/>
      <c r="BU66" s="16"/>
      <c r="BV66" s="16"/>
      <c r="BW66" s="16"/>
      <c r="BX66" s="16"/>
      <c r="BY66" s="12"/>
      <c r="BZ66" s="6"/>
      <c r="CA66" s="6"/>
      <c r="CB66" s="6"/>
    </row>
    <row r="67" spans="1:80" s="6" customFormat="1" ht="13.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8"/>
      <c r="AV67" s="18"/>
      <c r="AW67" s="18"/>
      <c r="AX67" s="18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2"/>
      <c r="BR67" s="12"/>
      <c r="BS67" s="12"/>
      <c r="BT67" s="12"/>
      <c r="BU67" s="12"/>
      <c r="BV67" s="12"/>
      <c r="BW67" s="12"/>
      <c r="BX67" s="12"/>
      <c r="BY67" s="12"/>
    </row>
    <row r="68" spans="1:80" s="2" customFormat="1" ht="39.75" customHeight="1" x14ac:dyDescent="0.2">
      <c r="A68" s="54" t="s">
        <v>59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6" t="s">
        <v>60</v>
      </c>
      <c r="AV68" s="56"/>
      <c r="AW68" s="56"/>
      <c r="AX68" s="56"/>
      <c r="AY68" s="54" t="s">
        <v>25</v>
      </c>
      <c r="AZ68" s="54"/>
      <c r="BA68" s="54"/>
      <c r="BB68" s="54"/>
      <c r="BC68" s="54"/>
      <c r="BD68" s="54"/>
      <c r="BE68" s="54"/>
      <c r="BF68" s="54"/>
      <c r="BG68" s="54"/>
      <c r="BH68" s="54" t="s">
        <v>25</v>
      </c>
      <c r="BI68" s="54"/>
      <c r="BJ68" s="54"/>
      <c r="BK68" s="54"/>
      <c r="BL68" s="54"/>
      <c r="BM68" s="54"/>
      <c r="BN68" s="54"/>
      <c r="BO68" s="54"/>
      <c r="BP68" s="54"/>
      <c r="BQ68" s="54" t="s">
        <v>26</v>
      </c>
      <c r="BR68" s="54"/>
      <c r="BS68" s="54"/>
      <c r="BT68" s="54"/>
      <c r="BU68" s="54"/>
      <c r="BV68" s="54"/>
      <c r="BW68" s="54"/>
      <c r="BX68" s="54"/>
      <c r="BY68" s="9"/>
      <c r="BZ68" s="20"/>
      <c r="CA68" s="20"/>
      <c r="CB68" s="20"/>
    </row>
    <row r="69" spans="1:80" s="2" customFormat="1" ht="13.5" customHeight="1" x14ac:dyDescent="0.2">
      <c r="A69" s="120">
        <v>1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56">
        <v>2</v>
      </c>
      <c r="AV69" s="56"/>
      <c r="AW69" s="56"/>
      <c r="AX69" s="56"/>
      <c r="AY69" s="54">
        <v>3</v>
      </c>
      <c r="AZ69" s="54"/>
      <c r="BA69" s="54"/>
      <c r="BB69" s="54"/>
      <c r="BC69" s="54"/>
      <c r="BD69" s="54"/>
      <c r="BE69" s="54"/>
      <c r="BF69" s="54"/>
      <c r="BG69" s="54"/>
      <c r="BH69" s="54">
        <v>3</v>
      </c>
      <c r="BI69" s="54"/>
      <c r="BJ69" s="54"/>
      <c r="BK69" s="54"/>
      <c r="BL69" s="54"/>
      <c r="BM69" s="54"/>
      <c r="BN69" s="54"/>
      <c r="BO69" s="54"/>
      <c r="BP69" s="54"/>
      <c r="BQ69" s="54">
        <v>4</v>
      </c>
      <c r="BR69" s="54"/>
      <c r="BS69" s="54"/>
      <c r="BT69" s="54"/>
      <c r="BU69" s="54"/>
      <c r="BV69" s="54"/>
      <c r="BW69" s="54"/>
      <c r="BX69" s="54"/>
      <c r="BY69" s="9"/>
      <c r="BZ69" s="20"/>
      <c r="CA69" s="20"/>
      <c r="CB69" s="20"/>
    </row>
    <row r="70" spans="1:80" s="2" customFormat="1" ht="13.5" customHeight="1" x14ac:dyDescent="0.2">
      <c r="A70" s="101" t="s">
        <v>61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3"/>
      <c r="AU70" s="96">
        <v>1400</v>
      </c>
      <c r="AV70" s="96"/>
      <c r="AW70" s="96"/>
      <c r="AX70" s="97"/>
      <c r="AY70" s="48">
        <v>1266141</v>
      </c>
      <c r="AZ70" s="49"/>
      <c r="BA70" s="49"/>
      <c r="BB70" s="49"/>
      <c r="BC70" s="49"/>
      <c r="BD70" s="49"/>
      <c r="BE70" s="49"/>
      <c r="BF70" s="49"/>
      <c r="BG70" s="50"/>
      <c r="BH70" s="48">
        <v>1266141</v>
      </c>
      <c r="BI70" s="49"/>
      <c r="BJ70" s="49"/>
      <c r="BK70" s="49"/>
      <c r="BL70" s="49"/>
      <c r="BM70" s="49"/>
      <c r="BN70" s="49"/>
      <c r="BO70" s="49"/>
      <c r="BP70" s="50"/>
      <c r="BQ70" s="165">
        <v>1266141</v>
      </c>
      <c r="BR70" s="166"/>
      <c r="BS70" s="166"/>
      <c r="BT70" s="166"/>
      <c r="BU70" s="166"/>
      <c r="BV70" s="166"/>
      <c r="BW70" s="166"/>
      <c r="BX70" s="167"/>
      <c r="BY70" s="20"/>
      <c r="BZ70" s="20"/>
      <c r="CA70" s="20"/>
      <c r="CB70" s="20"/>
    </row>
    <row r="71" spans="1:80" s="2" customFormat="1" ht="13.5" customHeight="1" x14ac:dyDescent="0.2">
      <c r="A71" s="109" t="s">
        <v>62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1"/>
      <c r="AU71" s="99"/>
      <c r="AV71" s="99"/>
      <c r="AW71" s="99"/>
      <c r="AX71" s="100"/>
      <c r="AY71" s="51"/>
      <c r="AZ71" s="52"/>
      <c r="BA71" s="52"/>
      <c r="BB71" s="52"/>
      <c r="BC71" s="52"/>
      <c r="BD71" s="52"/>
      <c r="BE71" s="52"/>
      <c r="BF71" s="52"/>
      <c r="BG71" s="53"/>
      <c r="BH71" s="51"/>
      <c r="BI71" s="52"/>
      <c r="BJ71" s="52"/>
      <c r="BK71" s="52"/>
      <c r="BL71" s="52"/>
      <c r="BM71" s="52"/>
      <c r="BN71" s="52"/>
      <c r="BO71" s="52"/>
      <c r="BP71" s="53"/>
      <c r="BQ71" s="168"/>
      <c r="BR71" s="169"/>
      <c r="BS71" s="169"/>
      <c r="BT71" s="169"/>
      <c r="BU71" s="169"/>
      <c r="BV71" s="169"/>
      <c r="BW71" s="169"/>
      <c r="BX71" s="170"/>
      <c r="BY71" s="20"/>
      <c r="BZ71" s="20"/>
      <c r="CA71" s="20"/>
      <c r="CB71" s="20"/>
    </row>
    <row r="72" spans="1:80" s="2" customFormat="1" ht="13.5" customHeight="1" x14ac:dyDescent="0.2">
      <c r="A72" s="183" t="s">
        <v>63</v>
      </c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3"/>
      <c r="AT72" s="183"/>
      <c r="AU72" s="56">
        <v>1405</v>
      </c>
      <c r="AV72" s="56"/>
      <c r="AW72" s="56"/>
      <c r="AX72" s="5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136"/>
      <c r="BR72" s="136"/>
      <c r="BS72" s="136"/>
      <c r="BT72" s="136"/>
      <c r="BU72" s="136"/>
      <c r="BV72" s="136"/>
      <c r="BW72" s="136"/>
      <c r="BX72" s="136"/>
      <c r="BY72" s="20"/>
      <c r="BZ72" s="20"/>
      <c r="CA72" s="20"/>
      <c r="CB72" s="20"/>
    </row>
    <row r="73" spans="1:80" s="2" customFormat="1" ht="13.5" customHeight="1" x14ac:dyDescent="0.2">
      <c r="A73" s="104" t="s">
        <v>64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56">
        <v>1410</v>
      </c>
      <c r="AV73" s="56"/>
      <c r="AW73" s="56"/>
      <c r="AX73" s="56"/>
      <c r="AY73" s="36">
        <v>3325618</v>
      </c>
      <c r="AZ73" s="36"/>
      <c r="BA73" s="36"/>
      <c r="BB73" s="36"/>
      <c r="BC73" s="36"/>
      <c r="BD73" s="36"/>
      <c r="BE73" s="36"/>
      <c r="BF73" s="36"/>
      <c r="BG73" s="36"/>
      <c r="BH73" s="37">
        <f>3325618+114912</f>
        <v>3440530</v>
      </c>
      <c r="BI73" s="37"/>
      <c r="BJ73" s="37"/>
      <c r="BK73" s="37"/>
      <c r="BL73" s="37"/>
      <c r="BM73" s="37"/>
      <c r="BN73" s="37"/>
      <c r="BO73" s="37"/>
      <c r="BP73" s="37"/>
      <c r="BQ73" s="136">
        <v>3417972</v>
      </c>
      <c r="BR73" s="136"/>
      <c r="BS73" s="136"/>
      <c r="BT73" s="136"/>
      <c r="BU73" s="136"/>
      <c r="BV73" s="136"/>
      <c r="BW73" s="136"/>
      <c r="BX73" s="136"/>
      <c r="BY73" s="20"/>
      <c r="BZ73" s="20"/>
      <c r="CA73" s="20"/>
      <c r="CB73" s="20"/>
    </row>
    <row r="74" spans="1:80" s="2" customFormat="1" ht="13.5" customHeight="1" x14ac:dyDescent="0.2">
      <c r="A74" s="104" t="s">
        <v>65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56">
        <v>1415</v>
      </c>
      <c r="AV74" s="56"/>
      <c r="AW74" s="56"/>
      <c r="AX74" s="5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136"/>
      <c r="BR74" s="136"/>
      <c r="BS74" s="136"/>
      <c r="BT74" s="136"/>
      <c r="BU74" s="136"/>
      <c r="BV74" s="136"/>
      <c r="BW74" s="136"/>
      <c r="BX74" s="136"/>
      <c r="BY74" s="20"/>
      <c r="BZ74" s="20"/>
      <c r="CA74" s="20"/>
      <c r="CB74" s="20"/>
    </row>
    <row r="75" spans="1:80" s="2" customFormat="1" ht="13.5" customHeight="1" x14ac:dyDescent="0.2">
      <c r="A75" s="104" t="s">
        <v>66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56">
        <v>1420</v>
      </c>
      <c r="AV75" s="56"/>
      <c r="AW75" s="56"/>
      <c r="AX75" s="56"/>
      <c r="AY75" s="36">
        <v>-990171</v>
      </c>
      <c r="AZ75" s="36"/>
      <c r="BA75" s="36"/>
      <c r="BB75" s="36"/>
      <c r="BC75" s="36"/>
      <c r="BD75" s="36"/>
      <c r="BE75" s="36"/>
      <c r="BF75" s="36"/>
      <c r="BG75" s="36"/>
      <c r="BH75" s="36">
        <f>-990171-8639</f>
        <v>-998810</v>
      </c>
      <c r="BI75" s="36"/>
      <c r="BJ75" s="36"/>
      <c r="BK75" s="36"/>
      <c r="BL75" s="36"/>
      <c r="BM75" s="36"/>
      <c r="BN75" s="36"/>
      <c r="BO75" s="36"/>
      <c r="BP75" s="36"/>
      <c r="BQ75" s="203">
        <f>-1067782</f>
        <v>-1067782</v>
      </c>
      <c r="BR75" s="204"/>
      <c r="BS75" s="204"/>
      <c r="BT75" s="204"/>
      <c r="BU75" s="204"/>
      <c r="BV75" s="204"/>
      <c r="BW75" s="204"/>
      <c r="BX75" s="205"/>
      <c r="BY75" s="20"/>
      <c r="BZ75" s="20"/>
      <c r="CA75" s="20"/>
      <c r="CB75" s="20"/>
    </row>
    <row r="76" spans="1:80" s="2" customFormat="1" ht="13.5" customHeight="1" x14ac:dyDescent="0.2">
      <c r="A76" s="104" t="s">
        <v>67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56">
        <v>1425</v>
      </c>
      <c r="AV76" s="56"/>
      <c r="AW76" s="56"/>
      <c r="AX76" s="56"/>
      <c r="AY76" s="47" t="s">
        <v>68</v>
      </c>
      <c r="AZ76" s="47"/>
      <c r="BA76" s="47"/>
      <c r="BB76" s="47"/>
      <c r="BC76" s="47"/>
      <c r="BD76" s="47"/>
      <c r="BE76" s="47"/>
      <c r="BF76" s="47"/>
      <c r="BG76" s="47"/>
      <c r="BH76" s="47" t="s">
        <v>68</v>
      </c>
      <c r="BI76" s="47"/>
      <c r="BJ76" s="47"/>
      <c r="BK76" s="47"/>
      <c r="BL76" s="47"/>
      <c r="BM76" s="47"/>
      <c r="BN76" s="47"/>
      <c r="BO76" s="47"/>
      <c r="BP76" s="47"/>
      <c r="BQ76" s="47" t="s">
        <v>68</v>
      </c>
      <c r="BR76" s="47"/>
      <c r="BS76" s="47"/>
      <c r="BT76" s="47"/>
      <c r="BU76" s="47"/>
      <c r="BV76" s="47"/>
      <c r="BW76" s="47"/>
      <c r="BX76" s="47"/>
      <c r="BY76" s="8"/>
      <c r="BZ76" s="20"/>
      <c r="CA76" s="20"/>
      <c r="CB76" s="20"/>
    </row>
    <row r="77" spans="1:80" s="2" customFormat="1" ht="13.5" customHeight="1" x14ac:dyDescent="0.2">
      <c r="A77" s="104" t="s">
        <v>69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56">
        <v>1430</v>
      </c>
      <c r="AV77" s="56"/>
      <c r="AW77" s="56"/>
      <c r="AX77" s="56"/>
      <c r="AY77" s="47" t="s">
        <v>68</v>
      </c>
      <c r="AZ77" s="47"/>
      <c r="BA77" s="47"/>
      <c r="BB77" s="47"/>
      <c r="BC77" s="47"/>
      <c r="BD77" s="47"/>
      <c r="BE77" s="47"/>
      <c r="BF77" s="47"/>
      <c r="BG77" s="47"/>
      <c r="BH77" s="47" t="s">
        <v>68</v>
      </c>
      <c r="BI77" s="47"/>
      <c r="BJ77" s="47"/>
      <c r="BK77" s="47"/>
      <c r="BL77" s="47"/>
      <c r="BM77" s="47"/>
      <c r="BN77" s="47"/>
      <c r="BO77" s="47"/>
      <c r="BP77" s="47"/>
      <c r="BQ77" s="47" t="s">
        <v>68</v>
      </c>
      <c r="BR77" s="47"/>
      <c r="BS77" s="47"/>
      <c r="BT77" s="47"/>
      <c r="BU77" s="47"/>
      <c r="BV77" s="47"/>
      <c r="BW77" s="47"/>
      <c r="BX77" s="47"/>
      <c r="BY77" s="8"/>
      <c r="BZ77" s="20"/>
      <c r="CA77" s="20"/>
      <c r="CB77" s="20"/>
    </row>
    <row r="78" spans="1:80" s="2" customFormat="1" ht="13.5" customHeight="1" x14ac:dyDescent="0.2">
      <c r="A78" s="104" t="s">
        <v>70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56">
        <v>1490</v>
      </c>
      <c r="AV78" s="56"/>
      <c r="AW78" s="56"/>
      <c r="AX78" s="5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136"/>
      <c r="BR78" s="136"/>
      <c r="BS78" s="136"/>
      <c r="BT78" s="136"/>
      <c r="BU78" s="136"/>
      <c r="BV78" s="136"/>
      <c r="BW78" s="136"/>
      <c r="BX78" s="136"/>
      <c r="BY78" s="20"/>
      <c r="BZ78" s="20"/>
      <c r="CA78" s="20"/>
      <c r="CB78" s="20"/>
    </row>
    <row r="79" spans="1:80" s="2" customFormat="1" ht="13.5" customHeight="1" x14ac:dyDescent="0.2">
      <c r="A79" s="94" t="s">
        <v>43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46">
        <v>1495</v>
      </c>
      <c r="AV79" s="46"/>
      <c r="AW79" s="46"/>
      <c r="AX79" s="46"/>
      <c r="AY79" s="39">
        <f>AY70+AY75+AY73</f>
        <v>3601588</v>
      </c>
      <c r="AZ79" s="39"/>
      <c r="BA79" s="39"/>
      <c r="BB79" s="39"/>
      <c r="BC79" s="39"/>
      <c r="BD79" s="39"/>
      <c r="BE79" s="39"/>
      <c r="BF79" s="39"/>
      <c r="BG79" s="39"/>
      <c r="BH79" s="39">
        <f>BH70+BH75+BH73</f>
        <v>3707861</v>
      </c>
      <c r="BI79" s="39"/>
      <c r="BJ79" s="39"/>
      <c r="BK79" s="39"/>
      <c r="BL79" s="39"/>
      <c r="BM79" s="39"/>
      <c r="BN79" s="39"/>
      <c r="BO79" s="39"/>
      <c r="BP79" s="39"/>
      <c r="BQ79" s="137">
        <f>BQ70+BQ75+BQ73</f>
        <v>3616331</v>
      </c>
      <c r="BR79" s="137"/>
      <c r="BS79" s="137"/>
      <c r="BT79" s="137"/>
      <c r="BU79" s="137"/>
      <c r="BV79" s="137"/>
      <c r="BW79" s="137"/>
      <c r="BX79" s="137"/>
      <c r="BY79" s="20"/>
      <c r="BZ79" s="20"/>
      <c r="CA79" s="20"/>
      <c r="CB79" s="20"/>
    </row>
    <row r="80" spans="1:80" s="2" customFormat="1" ht="13.5" customHeight="1" x14ac:dyDescent="0.2">
      <c r="A80" s="101" t="s">
        <v>71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3"/>
      <c r="AU80" s="95">
        <v>1500</v>
      </c>
      <c r="AV80" s="96"/>
      <c r="AW80" s="96"/>
      <c r="AX80" s="97"/>
      <c r="AY80" s="48">
        <v>8510</v>
      </c>
      <c r="AZ80" s="49"/>
      <c r="BA80" s="49"/>
      <c r="BB80" s="49"/>
      <c r="BC80" s="49"/>
      <c r="BD80" s="49"/>
      <c r="BE80" s="49"/>
      <c r="BF80" s="49"/>
      <c r="BG80" s="50"/>
      <c r="BH80" s="48">
        <v>8510</v>
      </c>
      <c r="BI80" s="49"/>
      <c r="BJ80" s="49"/>
      <c r="BK80" s="49"/>
      <c r="BL80" s="49"/>
      <c r="BM80" s="49"/>
      <c r="BN80" s="49"/>
      <c r="BO80" s="49"/>
      <c r="BP80" s="50"/>
      <c r="BQ80" s="165">
        <v>8510</v>
      </c>
      <c r="BR80" s="166"/>
      <c r="BS80" s="166"/>
      <c r="BT80" s="166"/>
      <c r="BU80" s="166"/>
      <c r="BV80" s="166"/>
      <c r="BW80" s="166"/>
      <c r="BX80" s="167"/>
      <c r="BY80" s="20"/>
      <c r="BZ80" s="20"/>
      <c r="CA80" s="20"/>
      <c r="CB80" s="20"/>
    </row>
    <row r="81" spans="1:80" s="2" customFormat="1" ht="13.5" customHeight="1" x14ac:dyDescent="0.2">
      <c r="A81" s="109" t="s">
        <v>72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1"/>
      <c r="AU81" s="98"/>
      <c r="AV81" s="99"/>
      <c r="AW81" s="99"/>
      <c r="AX81" s="100"/>
      <c r="AY81" s="51"/>
      <c r="AZ81" s="52"/>
      <c r="BA81" s="52"/>
      <c r="BB81" s="52"/>
      <c r="BC81" s="52"/>
      <c r="BD81" s="52"/>
      <c r="BE81" s="52"/>
      <c r="BF81" s="52"/>
      <c r="BG81" s="53"/>
      <c r="BH81" s="51"/>
      <c r="BI81" s="52"/>
      <c r="BJ81" s="52"/>
      <c r="BK81" s="52"/>
      <c r="BL81" s="52"/>
      <c r="BM81" s="52"/>
      <c r="BN81" s="52"/>
      <c r="BO81" s="52"/>
      <c r="BP81" s="53"/>
      <c r="BQ81" s="168"/>
      <c r="BR81" s="169"/>
      <c r="BS81" s="169"/>
      <c r="BT81" s="169"/>
      <c r="BU81" s="169"/>
      <c r="BV81" s="169"/>
      <c r="BW81" s="169"/>
      <c r="BX81" s="170"/>
      <c r="BY81" s="20"/>
      <c r="BZ81" s="20"/>
      <c r="CA81" s="20"/>
      <c r="CB81" s="20"/>
    </row>
    <row r="82" spans="1:80" s="2" customFormat="1" ht="13.5" customHeight="1" x14ac:dyDescent="0.2">
      <c r="A82" s="183" t="s">
        <v>73</v>
      </c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56">
        <v>1510</v>
      </c>
      <c r="AV82" s="56"/>
      <c r="AW82" s="56"/>
      <c r="AX82" s="5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136"/>
      <c r="BR82" s="136"/>
      <c r="BS82" s="136"/>
      <c r="BT82" s="136"/>
      <c r="BU82" s="136"/>
      <c r="BV82" s="136"/>
      <c r="BW82" s="136"/>
      <c r="BX82" s="136"/>
      <c r="BY82" s="20"/>
      <c r="BZ82" s="20"/>
      <c r="CA82" s="20"/>
      <c r="CB82" s="20"/>
    </row>
    <row r="83" spans="1:80" s="2" customFormat="1" ht="13.5" customHeight="1" x14ac:dyDescent="0.2">
      <c r="A83" s="104" t="s">
        <v>74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56">
        <v>1515</v>
      </c>
      <c r="AV83" s="56"/>
      <c r="AW83" s="56"/>
      <c r="AX83" s="56"/>
      <c r="AY83" s="36">
        <v>71309</v>
      </c>
      <c r="AZ83" s="36"/>
      <c r="BA83" s="36"/>
      <c r="BB83" s="36"/>
      <c r="BC83" s="36"/>
      <c r="BD83" s="36"/>
      <c r="BE83" s="36"/>
      <c r="BF83" s="36"/>
      <c r="BG83" s="36"/>
      <c r="BH83" s="36">
        <f>71309-3628</f>
        <v>67681</v>
      </c>
      <c r="BI83" s="36"/>
      <c r="BJ83" s="36"/>
      <c r="BK83" s="36"/>
      <c r="BL83" s="36"/>
      <c r="BM83" s="36"/>
      <c r="BN83" s="36"/>
      <c r="BO83" s="36"/>
      <c r="BP83" s="36"/>
      <c r="BQ83" s="136">
        <v>66982</v>
      </c>
      <c r="BR83" s="136"/>
      <c r="BS83" s="136"/>
      <c r="BT83" s="136"/>
      <c r="BU83" s="136"/>
      <c r="BV83" s="136"/>
      <c r="BW83" s="136"/>
      <c r="BX83" s="136"/>
      <c r="BY83" s="20"/>
      <c r="BZ83" s="20"/>
      <c r="CA83" s="20"/>
      <c r="CB83" s="20"/>
    </row>
    <row r="84" spans="1:80" s="2" customFormat="1" ht="13.5" customHeight="1" x14ac:dyDescent="0.2">
      <c r="A84" s="104" t="s">
        <v>75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56">
        <v>1520</v>
      </c>
      <c r="AV84" s="56"/>
      <c r="AW84" s="56"/>
      <c r="AX84" s="56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135"/>
      <c r="BR84" s="135"/>
      <c r="BS84" s="135"/>
      <c r="BT84" s="135"/>
      <c r="BU84" s="135"/>
      <c r="BV84" s="135"/>
      <c r="BW84" s="135"/>
      <c r="BX84" s="135"/>
      <c r="BY84" s="20"/>
      <c r="BZ84" s="20"/>
      <c r="CA84" s="20"/>
      <c r="CB84" s="20"/>
    </row>
    <row r="85" spans="1:80" s="2" customFormat="1" ht="13.5" customHeight="1" x14ac:dyDescent="0.2">
      <c r="A85" s="104" t="s">
        <v>76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56">
        <v>1525</v>
      </c>
      <c r="AV85" s="56"/>
      <c r="AW85" s="56"/>
      <c r="AX85" s="5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136">
        <v>32</v>
      </c>
      <c r="BR85" s="136"/>
      <c r="BS85" s="136"/>
      <c r="BT85" s="136"/>
      <c r="BU85" s="136"/>
      <c r="BV85" s="136"/>
      <c r="BW85" s="136"/>
      <c r="BX85" s="136"/>
      <c r="BY85" s="20"/>
      <c r="BZ85" s="20"/>
      <c r="CA85" s="20"/>
      <c r="CB85" s="20"/>
    </row>
    <row r="86" spans="1:80" s="2" customFormat="1" ht="13.5" customHeight="1" x14ac:dyDescent="0.2">
      <c r="A86" s="94" t="s">
        <v>57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46">
        <v>1595</v>
      </c>
      <c r="AV86" s="46"/>
      <c r="AW86" s="46"/>
      <c r="AX86" s="46"/>
      <c r="AY86" s="39">
        <f>SUM(AY80:BG85)</f>
        <v>79819</v>
      </c>
      <c r="AZ86" s="39"/>
      <c r="BA86" s="39"/>
      <c r="BB86" s="39"/>
      <c r="BC86" s="39"/>
      <c r="BD86" s="39"/>
      <c r="BE86" s="39"/>
      <c r="BF86" s="39"/>
      <c r="BG86" s="39"/>
      <c r="BH86" s="39">
        <f>SUM(BH80:BP85)</f>
        <v>76191</v>
      </c>
      <c r="BI86" s="39"/>
      <c r="BJ86" s="39"/>
      <c r="BK86" s="39"/>
      <c r="BL86" s="39"/>
      <c r="BM86" s="39"/>
      <c r="BN86" s="39"/>
      <c r="BO86" s="39"/>
      <c r="BP86" s="39"/>
      <c r="BQ86" s="137">
        <f>SUM(BQ80:BX85)</f>
        <v>75524</v>
      </c>
      <c r="BR86" s="137"/>
      <c r="BS86" s="137"/>
      <c r="BT86" s="137"/>
      <c r="BU86" s="137"/>
      <c r="BV86" s="137"/>
      <c r="BW86" s="137"/>
      <c r="BX86" s="137"/>
      <c r="BY86" s="20"/>
      <c r="BZ86" s="20"/>
      <c r="CA86" s="20"/>
      <c r="CB86" s="20"/>
    </row>
    <row r="87" spans="1:80" s="2" customFormat="1" ht="13.5" customHeight="1" x14ac:dyDescent="0.2">
      <c r="A87" s="101" t="s">
        <v>93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3"/>
      <c r="AU87" s="95">
        <v>1600</v>
      </c>
      <c r="AV87" s="96"/>
      <c r="AW87" s="96"/>
      <c r="AX87" s="97"/>
      <c r="AY87" s="48">
        <v>61706</v>
      </c>
      <c r="AZ87" s="49"/>
      <c r="BA87" s="49"/>
      <c r="BB87" s="49"/>
      <c r="BC87" s="49"/>
      <c r="BD87" s="49"/>
      <c r="BE87" s="49"/>
      <c r="BF87" s="49"/>
      <c r="BG87" s="50"/>
      <c r="BH87" s="48">
        <v>61706</v>
      </c>
      <c r="BI87" s="49"/>
      <c r="BJ87" s="49"/>
      <c r="BK87" s="49"/>
      <c r="BL87" s="49"/>
      <c r="BM87" s="49"/>
      <c r="BN87" s="49"/>
      <c r="BO87" s="49"/>
      <c r="BP87" s="50"/>
      <c r="BQ87" s="165">
        <v>58357</v>
      </c>
      <c r="BR87" s="166"/>
      <c r="BS87" s="166"/>
      <c r="BT87" s="166"/>
      <c r="BU87" s="166"/>
      <c r="BV87" s="166"/>
      <c r="BW87" s="166"/>
      <c r="BX87" s="167"/>
      <c r="BY87" s="20"/>
      <c r="BZ87" s="20"/>
      <c r="CA87" s="20"/>
      <c r="CB87" s="20"/>
    </row>
    <row r="88" spans="1:80" s="2" customFormat="1" ht="13.5" customHeight="1" x14ac:dyDescent="0.2">
      <c r="A88" s="104" t="s">
        <v>77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98"/>
      <c r="AV88" s="99"/>
      <c r="AW88" s="99"/>
      <c r="AX88" s="100"/>
      <c r="AY88" s="51"/>
      <c r="AZ88" s="52"/>
      <c r="BA88" s="52"/>
      <c r="BB88" s="52"/>
      <c r="BC88" s="52"/>
      <c r="BD88" s="52"/>
      <c r="BE88" s="52"/>
      <c r="BF88" s="52"/>
      <c r="BG88" s="53"/>
      <c r="BH88" s="51"/>
      <c r="BI88" s="52"/>
      <c r="BJ88" s="52"/>
      <c r="BK88" s="52"/>
      <c r="BL88" s="52"/>
      <c r="BM88" s="52"/>
      <c r="BN88" s="52"/>
      <c r="BO88" s="52"/>
      <c r="BP88" s="53"/>
      <c r="BQ88" s="168"/>
      <c r="BR88" s="169"/>
      <c r="BS88" s="169"/>
      <c r="BT88" s="169"/>
      <c r="BU88" s="169"/>
      <c r="BV88" s="169"/>
      <c r="BW88" s="169"/>
      <c r="BX88" s="170"/>
      <c r="BY88" s="20"/>
      <c r="BZ88" s="20"/>
      <c r="CA88" s="20"/>
      <c r="CB88" s="20"/>
    </row>
    <row r="89" spans="1:80" s="2" customFormat="1" ht="13.5" customHeight="1" x14ac:dyDescent="0.2">
      <c r="A89" s="104" t="s">
        <v>108</v>
      </c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56" t="s">
        <v>107</v>
      </c>
      <c r="AV89" s="56"/>
      <c r="AW89" s="56"/>
      <c r="AX89" s="5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136"/>
      <c r="BR89" s="136"/>
      <c r="BS89" s="136"/>
      <c r="BT89" s="136"/>
      <c r="BU89" s="136"/>
      <c r="BV89" s="136"/>
      <c r="BW89" s="136"/>
      <c r="BX89" s="136"/>
      <c r="BY89" s="20"/>
      <c r="BZ89" s="20"/>
      <c r="CA89" s="20"/>
      <c r="CB89" s="20"/>
    </row>
    <row r="90" spans="1:80" s="2" customFormat="1" ht="13.5" customHeight="1" x14ac:dyDescent="0.2">
      <c r="A90" s="91" t="s">
        <v>78</v>
      </c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3"/>
      <c r="AU90" s="95">
        <v>1610</v>
      </c>
      <c r="AV90" s="96"/>
      <c r="AW90" s="96"/>
      <c r="AX90" s="97"/>
      <c r="AY90" s="48">
        <v>9180</v>
      </c>
      <c r="AZ90" s="49"/>
      <c r="BA90" s="49"/>
      <c r="BB90" s="49"/>
      <c r="BC90" s="49"/>
      <c r="BD90" s="49"/>
      <c r="BE90" s="49"/>
      <c r="BF90" s="49"/>
      <c r="BG90" s="50"/>
      <c r="BH90" s="48">
        <f>9180+4509</f>
        <v>13689</v>
      </c>
      <c r="BI90" s="49"/>
      <c r="BJ90" s="49"/>
      <c r="BK90" s="49"/>
      <c r="BL90" s="49"/>
      <c r="BM90" s="49"/>
      <c r="BN90" s="49"/>
      <c r="BO90" s="49"/>
      <c r="BP90" s="50"/>
      <c r="BQ90" s="165">
        <v>10078</v>
      </c>
      <c r="BR90" s="166"/>
      <c r="BS90" s="166"/>
      <c r="BT90" s="166"/>
      <c r="BU90" s="166"/>
      <c r="BV90" s="166"/>
      <c r="BW90" s="166"/>
      <c r="BX90" s="167"/>
      <c r="BY90" s="20"/>
      <c r="BZ90" s="20"/>
      <c r="CA90" s="20"/>
      <c r="CB90" s="20"/>
    </row>
    <row r="91" spans="1:80" s="2" customFormat="1" ht="13.5" customHeight="1" x14ac:dyDescent="0.2">
      <c r="A91" s="113" t="s">
        <v>79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5"/>
      <c r="AU91" s="98"/>
      <c r="AV91" s="99"/>
      <c r="AW91" s="99"/>
      <c r="AX91" s="100"/>
      <c r="AY91" s="51"/>
      <c r="AZ91" s="52"/>
      <c r="BA91" s="52"/>
      <c r="BB91" s="52"/>
      <c r="BC91" s="52"/>
      <c r="BD91" s="52"/>
      <c r="BE91" s="52"/>
      <c r="BF91" s="52"/>
      <c r="BG91" s="53"/>
      <c r="BH91" s="51"/>
      <c r="BI91" s="52"/>
      <c r="BJ91" s="52"/>
      <c r="BK91" s="52"/>
      <c r="BL91" s="52"/>
      <c r="BM91" s="52"/>
      <c r="BN91" s="52"/>
      <c r="BO91" s="52"/>
      <c r="BP91" s="53"/>
      <c r="BQ91" s="168"/>
      <c r="BR91" s="169"/>
      <c r="BS91" s="169"/>
      <c r="BT91" s="169"/>
      <c r="BU91" s="169"/>
      <c r="BV91" s="169"/>
      <c r="BW91" s="169"/>
      <c r="BX91" s="170"/>
      <c r="BY91" s="20"/>
      <c r="BZ91" s="20"/>
      <c r="CA91" s="20"/>
      <c r="CB91" s="20"/>
    </row>
    <row r="92" spans="1:80" s="2" customFormat="1" ht="13.5" customHeight="1" x14ac:dyDescent="0.2">
      <c r="A92" s="112" t="s">
        <v>80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56">
        <v>1615</v>
      </c>
      <c r="AV92" s="56"/>
      <c r="AW92" s="56"/>
      <c r="AX92" s="56"/>
      <c r="AY92" s="36">
        <v>915148</v>
      </c>
      <c r="AZ92" s="36"/>
      <c r="BA92" s="36"/>
      <c r="BB92" s="36"/>
      <c r="BC92" s="36"/>
      <c r="BD92" s="36"/>
      <c r="BE92" s="36"/>
      <c r="BF92" s="36"/>
      <c r="BG92" s="36"/>
      <c r="BH92" s="36">
        <f>915148+419</f>
        <v>915567</v>
      </c>
      <c r="BI92" s="36"/>
      <c r="BJ92" s="36"/>
      <c r="BK92" s="36"/>
      <c r="BL92" s="36"/>
      <c r="BM92" s="36"/>
      <c r="BN92" s="36"/>
      <c r="BO92" s="36"/>
      <c r="BP92" s="36"/>
      <c r="BQ92" s="136">
        <v>1070759</v>
      </c>
      <c r="BR92" s="136"/>
      <c r="BS92" s="136"/>
      <c r="BT92" s="136"/>
      <c r="BU92" s="136"/>
      <c r="BV92" s="136"/>
      <c r="BW92" s="136"/>
      <c r="BX92" s="136"/>
      <c r="BY92" s="20"/>
      <c r="BZ92" s="20"/>
      <c r="CA92" s="20"/>
      <c r="CB92" s="20"/>
    </row>
    <row r="93" spans="1:80" s="2" customFormat="1" ht="13.5" customHeight="1" x14ac:dyDescent="0.2">
      <c r="A93" s="90" t="s">
        <v>81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56">
        <v>1620</v>
      </c>
      <c r="AV93" s="56"/>
      <c r="AW93" s="56"/>
      <c r="AX93" s="56"/>
      <c r="AY93" s="36">
        <v>393019</v>
      </c>
      <c r="AZ93" s="36"/>
      <c r="BA93" s="36"/>
      <c r="BB93" s="36"/>
      <c r="BC93" s="36"/>
      <c r="BD93" s="36"/>
      <c r="BE93" s="36"/>
      <c r="BF93" s="36"/>
      <c r="BG93" s="36"/>
      <c r="BH93" s="36">
        <f>393019+3540</f>
        <v>396559</v>
      </c>
      <c r="BI93" s="36"/>
      <c r="BJ93" s="36"/>
      <c r="BK93" s="36"/>
      <c r="BL93" s="36"/>
      <c r="BM93" s="36"/>
      <c r="BN93" s="36"/>
      <c r="BO93" s="36"/>
      <c r="BP93" s="36"/>
      <c r="BQ93" s="136">
        <v>415581</v>
      </c>
      <c r="BR93" s="136"/>
      <c r="BS93" s="136"/>
      <c r="BT93" s="136"/>
      <c r="BU93" s="136"/>
      <c r="BV93" s="136"/>
      <c r="BW93" s="136"/>
      <c r="BX93" s="136"/>
      <c r="BY93" s="20"/>
      <c r="BZ93" s="20"/>
      <c r="CA93" s="20"/>
      <c r="CB93" s="20"/>
    </row>
    <row r="94" spans="1:80" s="2" customFormat="1" ht="13.5" customHeight="1" x14ac:dyDescent="0.2">
      <c r="A94" s="90" t="s">
        <v>51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56">
        <v>1621</v>
      </c>
      <c r="AV94" s="56"/>
      <c r="AW94" s="56"/>
      <c r="AX94" s="56"/>
      <c r="AY94" s="36">
        <v>4672</v>
      </c>
      <c r="AZ94" s="36"/>
      <c r="BA94" s="36"/>
      <c r="BB94" s="36"/>
      <c r="BC94" s="36"/>
      <c r="BD94" s="36"/>
      <c r="BE94" s="36"/>
      <c r="BF94" s="36"/>
      <c r="BG94" s="36"/>
      <c r="BH94" s="36">
        <v>4672</v>
      </c>
      <c r="BI94" s="36"/>
      <c r="BJ94" s="36"/>
      <c r="BK94" s="36"/>
      <c r="BL94" s="36"/>
      <c r="BM94" s="36"/>
      <c r="BN94" s="36"/>
      <c r="BO94" s="36"/>
      <c r="BP94" s="36"/>
      <c r="BQ94" s="136">
        <v>5530</v>
      </c>
      <c r="BR94" s="136"/>
      <c r="BS94" s="136"/>
      <c r="BT94" s="136"/>
      <c r="BU94" s="136"/>
      <c r="BV94" s="136"/>
      <c r="BW94" s="136"/>
      <c r="BX94" s="136"/>
      <c r="BY94" s="20"/>
      <c r="BZ94" s="20"/>
      <c r="CA94" s="20"/>
      <c r="CB94" s="20"/>
    </row>
    <row r="95" spans="1:80" s="2" customFormat="1" ht="13.5" customHeight="1" x14ac:dyDescent="0.2">
      <c r="A95" s="90" t="s">
        <v>82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56">
        <v>1625</v>
      </c>
      <c r="AV95" s="56"/>
      <c r="AW95" s="56"/>
      <c r="AX95" s="56"/>
      <c r="AY95" s="36">
        <v>47813</v>
      </c>
      <c r="AZ95" s="36"/>
      <c r="BA95" s="36"/>
      <c r="BB95" s="36"/>
      <c r="BC95" s="36"/>
      <c r="BD95" s="36"/>
      <c r="BE95" s="36"/>
      <c r="BF95" s="36"/>
      <c r="BG95" s="36"/>
      <c r="BH95" s="36">
        <f>47813+2324</f>
        <v>50137</v>
      </c>
      <c r="BI95" s="36"/>
      <c r="BJ95" s="36"/>
      <c r="BK95" s="36"/>
      <c r="BL95" s="36"/>
      <c r="BM95" s="36"/>
      <c r="BN95" s="36"/>
      <c r="BO95" s="36"/>
      <c r="BP95" s="36"/>
      <c r="BQ95" s="136">
        <v>54155</v>
      </c>
      <c r="BR95" s="136"/>
      <c r="BS95" s="136"/>
      <c r="BT95" s="136"/>
      <c r="BU95" s="136"/>
      <c r="BV95" s="136"/>
      <c r="BW95" s="136"/>
      <c r="BX95" s="136"/>
      <c r="BY95" s="20"/>
      <c r="BZ95" s="20"/>
      <c r="CA95" s="20"/>
      <c r="CB95" s="20"/>
    </row>
    <row r="96" spans="1:80" s="2" customFormat="1" ht="13.5" customHeight="1" x14ac:dyDescent="0.2">
      <c r="A96" s="90" t="s">
        <v>83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56">
        <v>1630</v>
      </c>
      <c r="AV96" s="56"/>
      <c r="AW96" s="56"/>
      <c r="AX96" s="56"/>
      <c r="AY96" s="36">
        <v>120879</v>
      </c>
      <c r="AZ96" s="36"/>
      <c r="BA96" s="36"/>
      <c r="BB96" s="36"/>
      <c r="BC96" s="36"/>
      <c r="BD96" s="36"/>
      <c r="BE96" s="36"/>
      <c r="BF96" s="36"/>
      <c r="BG96" s="36"/>
      <c r="BH96" s="36">
        <f>120879+25</f>
        <v>120904</v>
      </c>
      <c r="BI96" s="36"/>
      <c r="BJ96" s="36"/>
      <c r="BK96" s="36"/>
      <c r="BL96" s="36"/>
      <c r="BM96" s="36"/>
      <c r="BN96" s="36"/>
      <c r="BO96" s="36"/>
      <c r="BP96" s="36"/>
      <c r="BQ96" s="136">
        <v>152545</v>
      </c>
      <c r="BR96" s="136"/>
      <c r="BS96" s="136"/>
      <c r="BT96" s="136"/>
      <c r="BU96" s="136"/>
      <c r="BV96" s="136"/>
      <c r="BW96" s="136"/>
      <c r="BX96" s="136"/>
      <c r="BY96" s="20"/>
      <c r="BZ96" s="20"/>
      <c r="CA96" s="20"/>
      <c r="CB96" s="20"/>
    </row>
    <row r="97" spans="1:80" s="2" customFormat="1" ht="13.5" customHeight="1" x14ac:dyDescent="0.2">
      <c r="A97" s="105" t="s">
        <v>104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7"/>
      <c r="AU97" s="56" t="s">
        <v>103</v>
      </c>
      <c r="AV97" s="56"/>
      <c r="AW97" s="56"/>
      <c r="AX97" s="56"/>
      <c r="AY97" s="36">
        <v>57392</v>
      </c>
      <c r="AZ97" s="36"/>
      <c r="BA97" s="36"/>
      <c r="BB97" s="36"/>
      <c r="BC97" s="36"/>
      <c r="BD97" s="36"/>
      <c r="BE97" s="36"/>
      <c r="BF97" s="36"/>
      <c r="BG97" s="36"/>
      <c r="BH97" s="36">
        <v>57392</v>
      </c>
      <c r="BI97" s="36"/>
      <c r="BJ97" s="36"/>
      <c r="BK97" s="36"/>
      <c r="BL97" s="36"/>
      <c r="BM97" s="36"/>
      <c r="BN97" s="36"/>
      <c r="BO97" s="36"/>
      <c r="BP97" s="36"/>
      <c r="BQ97" s="171">
        <v>111479</v>
      </c>
      <c r="BR97" s="171"/>
      <c r="BS97" s="171"/>
      <c r="BT97" s="171"/>
      <c r="BU97" s="171"/>
      <c r="BV97" s="171"/>
      <c r="BW97" s="171"/>
      <c r="BX97" s="171"/>
      <c r="BY97" s="20"/>
      <c r="BZ97" s="20"/>
      <c r="CA97" s="20"/>
      <c r="CB97" s="20"/>
    </row>
    <row r="98" spans="1:80" s="2" customFormat="1" ht="13.5" customHeight="1" x14ac:dyDescent="0.2">
      <c r="A98" s="105" t="s">
        <v>105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7"/>
      <c r="AU98" s="56" t="s">
        <v>106</v>
      </c>
      <c r="AV98" s="56"/>
      <c r="AW98" s="56"/>
      <c r="AX98" s="56"/>
      <c r="AY98" s="36">
        <v>1099</v>
      </c>
      <c r="AZ98" s="36"/>
      <c r="BA98" s="36"/>
      <c r="BB98" s="36"/>
      <c r="BC98" s="36"/>
      <c r="BD98" s="36"/>
      <c r="BE98" s="36"/>
      <c r="BF98" s="36"/>
      <c r="BG98" s="36"/>
      <c r="BH98" s="37">
        <v>1099</v>
      </c>
      <c r="BI98" s="37"/>
      <c r="BJ98" s="37"/>
      <c r="BK98" s="37"/>
      <c r="BL98" s="37"/>
      <c r="BM98" s="37"/>
      <c r="BN98" s="37"/>
      <c r="BO98" s="37"/>
      <c r="BP98" s="37"/>
      <c r="BQ98" s="136">
        <v>1090</v>
      </c>
      <c r="BR98" s="136"/>
      <c r="BS98" s="136"/>
      <c r="BT98" s="136"/>
      <c r="BU98" s="136"/>
      <c r="BV98" s="136"/>
      <c r="BW98" s="136"/>
      <c r="BX98" s="136"/>
      <c r="BY98" s="20"/>
      <c r="BZ98" s="20"/>
      <c r="CA98" s="20"/>
      <c r="CB98" s="20"/>
    </row>
    <row r="99" spans="1:80" s="2" customFormat="1" ht="13.5" customHeight="1" x14ac:dyDescent="0.2">
      <c r="A99" s="104" t="s">
        <v>84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56">
        <v>1660</v>
      </c>
      <c r="AV99" s="56"/>
      <c r="AW99" s="56"/>
      <c r="AX99" s="56"/>
      <c r="AY99" s="37">
        <v>156001</v>
      </c>
      <c r="AZ99" s="37"/>
      <c r="BA99" s="37"/>
      <c r="BB99" s="37"/>
      <c r="BC99" s="37"/>
      <c r="BD99" s="37"/>
      <c r="BE99" s="37"/>
      <c r="BF99" s="37"/>
      <c r="BG99" s="37"/>
      <c r="BH99" s="37">
        <v>156001</v>
      </c>
      <c r="BI99" s="37"/>
      <c r="BJ99" s="37"/>
      <c r="BK99" s="37"/>
      <c r="BL99" s="37"/>
      <c r="BM99" s="37"/>
      <c r="BN99" s="37"/>
      <c r="BO99" s="37"/>
      <c r="BP99" s="37"/>
      <c r="BQ99" s="135">
        <v>217088</v>
      </c>
      <c r="BR99" s="135"/>
      <c r="BS99" s="135"/>
      <c r="BT99" s="135"/>
      <c r="BU99" s="135"/>
      <c r="BV99" s="135"/>
      <c r="BW99" s="135"/>
      <c r="BX99" s="135"/>
      <c r="BY99" s="20"/>
      <c r="BZ99" s="20"/>
      <c r="CA99" s="20"/>
      <c r="CB99" s="20"/>
    </row>
    <row r="100" spans="1:80" s="2" customFormat="1" ht="13.5" customHeight="1" x14ac:dyDescent="0.2">
      <c r="A100" s="104" t="s">
        <v>85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56">
        <v>1665</v>
      </c>
      <c r="AV100" s="56"/>
      <c r="AW100" s="56"/>
      <c r="AX100" s="56"/>
      <c r="AY100" s="36">
        <v>50</v>
      </c>
      <c r="AZ100" s="36"/>
      <c r="BA100" s="36"/>
      <c r="BB100" s="36"/>
      <c r="BC100" s="36"/>
      <c r="BD100" s="36"/>
      <c r="BE100" s="36"/>
      <c r="BF100" s="36"/>
      <c r="BG100" s="36"/>
      <c r="BH100" s="36">
        <v>50</v>
      </c>
      <c r="BI100" s="36"/>
      <c r="BJ100" s="36"/>
      <c r="BK100" s="36"/>
      <c r="BL100" s="36"/>
      <c r="BM100" s="36"/>
      <c r="BN100" s="36"/>
      <c r="BO100" s="36"/>
      <c r="BP100" s="36"/>
      <c r="BQ100" s="136">
        <v>39</v>
      </c>
      <c r="BR100" s="136"/>
      <c r="BS100" s="136"/>
      <c r="BT100" s="136"/>
      <c r="BU100" s="136"/>
      <c r="BV100" s="136"/>
      <c r="BW100" s="136"/>
      <c r="BX100" s="136"/>
      <c r="BY100" s="20"/>
      <c r="BZ100" s="20"/>
      <c r="CA100" s="20"/>
      <c r="CB100" s="20"/>
    </row>
    <row r="101" spans="1:80" s="2" customFormat="1" ht="13.5" customHeight="1" x14ac:dyDescent="0.2">
      <c r="A101" s="104" t="s">
        <v>86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56">
        <v>1690</v>
      </c>
      <c r="AV101" s="56"/>
      <c r="AW101" s="56"/>
      <c r="AX101" s="56"/>
      <c r="AY101" s="36">
        <v>139626</v>
      </c>
      <c r="AZ101" s="36"/>
      <c r="BA101" s="36"/>
      <c r="BB101" s="36"/>
      <c r="BC101" s="36"/>
      <c r="BD101" s="36"/>
      <c r="BE101" s="36"/>
      <c r="BF101" s="36"/>
      <c r="BG101" s="36"/>
      <c r="BH101" s="36">
        <f>139626+5056</f>
        <v>144682</v>
      </c>
      <c r="BI101" s="36"/>
      <c r="BJ101" s="36"/>
      <c r="BK101" s="36"/>
      <c r="BL101" s="36"/>
      <c r="BM101" s="36"/>
      <c r="BN101" s="36"/>
      <c r="BO101" s="36"/>
      <c r="BP101" s="36"/>
      <c r="BQ101" s="171">
        <v>176020</v>
      </c>
      <c r="BR101" s="171"/>
      <c r="BS101" s="171"/>
      <c r="BT101" s="171"/>
      <c r="BU101" s="171"/>
      <c r="BV101" s="171"/>
      <c r="BW101" s="171"/>
      <c r="BX101" s="171"/>
      <c r="BY101" s="20"/>
      <c r="BZ101" s="20"/>
      <c r="CA101" s="20"/>
      <c r="CB101" s="20"/>
    </row>
    <row r="102" spans="1:80" s="2" customFormat="1" ht="14.25" customHeight="1" x14ac:dyDescent="0.2">
      <c r="A102" s="94" t="s">
        <v>87</v>
      </c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46">
        <v>1695</v>
      </c>
      <c r="AV102" s="46"/>
      <c r="AW102" s="46"/>
      <c r="AX102" s="46"/>
      <c r="AY102" s="39">
        <f>AY87+AY90+AY92+AY93+AY95+AY96+AY97+AY99+AY100+AY101+AY98</f>
        <v>1901913</v>
      </c>
      <c r="AZ102" s="39"/>
      <c r="BA102" s="39"/>
      <c r="BB102" s="39"/>
      <c r="BC102" s="39"/>
      <c r="BD102" s="39"/>
      <c r="BE102" s="39"/>
      <c r="BF102" s="39"/>
      <c r="BG102" s="39"/>
      <c r="BH102" s="39">
        <f>BH87+BH90+BH92+BH93+BH95+BH96+BH97+BH99+BH100+BH101+BH98</f>
        <v>1917786</v>
      </c>
      <c r="BI102" s="39"/>
      <c r="BJ102" s="39"/>
      <c r="BK102" s="39"/>
      <c r="BL102" s="39"/>
      <c r="BM102" s="39"/>
      <c r="BN102" s="39"/>
      <c r="BO102" s="39"/>
      <c r="BP102" s="39"/>
      <c r="BQ102" s="154">
        <f>BQ87+BQ90+BQ92+BQ93+BQ95+BQ96+BQ97+BQ99+BQ100+BQ101+BQ98</f>
        <v>2267191</v>
      </c>
      <c r="BR102" s="137"/>
      <c r="BS102" s="137"/>
      <c r="BT102" s="137"/>
      <c r="BU102" s="137"/>
      <c r="BV102" s="137"/>
      <c r="BW102" s="137"/>
      <c r="BX102" s="137"/>
      <c r="BY102" s="20"/>
      <c r="BZ102" s="20"/>
      <c r="CA102" s="20"/>
      <c r="CB102" s="20"/>
    </row>
    <row r="103" spans="1:80" s="2" customFormat="1" ht="13.5" customHeight="1" x14ac:dyDescent="0.2">
      <c r="A103" s="101" t="s">
        <v>88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3"/>
      <c r="AU103" s="177">
        <v>1700</v>
      </c>
      <c r="AV103" s="178"/>
      <c r="AW103" s="178"/>
      <c r="AX103" s="179"/>
      <c r="AY103" s="40"/>
      <c r="AZ103" s="41"/>
      <c r="BA103" s="41"/>
      <c r="BB103" s="41"/>
      <c r="BC103" s="41"/>
      <c r="BD103" s="41"/>
      <c r="BE103" s="41"/>
      <c r="BF103" s="41"/>
      <c r="BG103" s="42"/>
      <c r="BH103" s="40"/>
      <c r="BI103" s="41"/>
      <c r="BJ103" s="41"/>
      <c r="BK103" s="41"/>
      <c r="BL103" s="41"/>
      <c r="BM103" s="41"/>
      <c r="BN103" s="41"/>
      <c r="BO103" s="41"/>
      <c r="BP103" s="42"/>
      <c r="BQ103" s="165"/>
      <c r="BR103" s="166"/>
      <c r="BS103" s="166"/>
      <c r="BT103" s="166"/>
      <c r="BU103" s="166"/>
      <c r="BV103" s="166"/>
      <c r="BW103" s="166"/>
      <c r="BX103" s="167"/>
      <c r="BY103" s="20"/>
      <c r="BZ103" s="20"/>
      <c r="CA103" s="20"/>
      <c r="CB103" s="20"/>
    </row>
    <row r="104" spans="1:80" s="2" customFormat="1" ht="13.5" customHeight="1" x14ac:dyDescent="0.2">
      <c r="A104" s="174" t="s">
        <v>89</v>
      </c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6"/>
      <c r="AU104" s="180"/>
      <c r="AV104" s="181"/>
      <c r="AW104" s="181"/>
      <c r="AX104" s="182"/>
      <c r="AY104" s="43"/>
      <c r="AZ104" s="44"/>
      <c r="BA104" s="44"/>
      <c r="BB104" s="44"/>
      <c r="BC104" s="44"/>
      <c r="BD104" s="44"/>
      <c r="BE104" s="44"/>
      <c r="BF104" s="44"/>
      <c r="BG104" s="45"/>
      <c r="BH104" s="43"/>
      <c r="BI104" s="44"/>
      <c r="BJ104" s="44"/>
      <c r="BK104" s="44"/>
      <c r="BL104" s="44"/>
      <c r="BM104" s="44"/>
      <c r="BN104" s="44"/>
      <c r="BO104" s="44"/>
      <c r="BP104" s="45"/>
      <c r="BQ104" s="168"/>
      <c r="BR104" s="169"/>
      <c r="BS104" s="169"/>
      <c r="BT104" s="169"/>
      <c r="BU104" s="169"/>
      <c r="BV104" s="169"/>
      <c r="BW104" s="169"/>
      <c r="BX104" s="170"/>
      <c r="BY104" s="20"/>
      <c r="BZ104" s="20"/>
      <c r="CA104" s="20"/>
      <c r="CB104" s="20"/>
    </row>
    <row r="105" spans="1:80" s="2" customFormat="1" ht="13.5" customHeight="1" x14ac:dyDescent="0.2">
      <c r="A105" s="172" t="s">
        <v>58</v>
      </c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46">
        <v>1900</v>
      </c>
      <c r="AV105" s="46"/>
      <c r="AW105" s="46"/>
      <c r="AX105" s="46"/>
      <c r="AY105" s="39">
        <f>AY79+AY86+AY102</f>
        <v>5583320</v>
      </c>
      <c r="AZ105" s="39"/>
      <c r="BA105" s="39"/>
      <c r="BB105" s="39"/>
      <c r="BC105" s="39"/>
      <c r="BD105" s="39"/>
      <c r="BE105" s="39"/>
      <c r="BF105" s="39"/>
      <c r="BG105" s="39"/>
      <c r="BH105" s="39">
        <f>BH79+BH86+BH102</f>
        <v>5701838</v>
      </c>
      <c r="BI105" s="39"/>
      <c r="BJ105" s="39"/>
      <c r="BK105" s="39"/>
      <c r="BL105" s="39"/>
      <c r="BM105" s="39"/>
      <c r="BN105" s="39"/>
      <c r="BO105" s="39"/>
      <c r="BP105" s="39"/>
      <c r="BQ105" s="154">
        <f>BQ79+BQ86+BQ102</f>
        <v>5959046</v>
      </c>
      <c r="BR105" s="137"/>
      <c r="BS105" s="137"/>
      <c r="BT105" s="137"/>
      <c r="BU105" s="137"/>
      <c r="BV105" s="137"/>
      <c r="BW105" s="137"/>
      <c r="BX105" s="137"/>
      <c r="BY105" s="20"/>
      <c r="BZ105" s="20"/>
      <c r="CA105" s="20"/>
      <c r="CB105" s="20"/>
    </row>
    <row r="106" spans="1:80" s="2" customFormat="1" ht="12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</row>
    <row r="107" spans="1:80" s="2" customFormat="1" ht="13.5" customHeight="1" x14ac:dyDescent="0.2">
      <c r="A107" s="173" t="s">
        <v>90</v>
      </c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38" t="s">
        <v>271</v>
      </c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</row>
    <row r="108" spans="1:80" s="2" customFormat="1" ht="9" customHeight="1" x14ac:dyDescent="0.2">
      <c r="A108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</row>
    <row r="109" spans="1:80" s="2" customFormat="1" ht="13.5" customHeight="1" x14ac:dyDescent="0.2">
      <c r="A109" s="164" t="s">
        <v>91</v>
      </c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38" t="s">
        <v>260</v>
      </c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</row>
    <row r="110" spans="1:80" s="2" customFormat="1" ht="13.5" customHeight="1" x14ac:dyDescent="0.2">
      <c r="A110" s="23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</row>
    <row r="111" spans="1:80" s="2" customFormat="1" ht="39" customHeight="1" x14ac:dyDescent="0.2">
      <c r="A111" s="147" t="s">
        <v>94</v>
      </c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  <c r="BI111" s="147"/>
      <c r="BJ111" s="147"/>
      <c r="BK111" s="147"/>
      <c r="BL111" s="147"/>
      <c r="BM111" s="147"/>
      <c r="BN111" s="147"/>
      <c r="BO111" s="147"/>
      <c r="BP111" s="147"/>
      <c r="BQ111" s="147"/>
      <c r="BR111" s="147"/>
      <c r="BS111" s="147"/>
      <c r="BT111" s="147"/>
      <c r="BU111" s="147"/>
      <c r="BV111" s="147"/>
      <c r="BW111" s="147"/>
      <c r="BX111" s="147"/>
      <c r="BY111" s="20"/>
      <c r="BZ111" s="20"/>
      <c r="CA111" s="20"/>
      <c r="CB111" s="20"/>
    </row>
    <row r="112" spans="1:80" s="2" customFormat="1" ht="13.5" customHeight="1" x14ac:dyDescent="0.2">
      <c r="A112" s="24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</row>
    <row r="113" s="2" customFormat="1" ht="13.5" customHeight="1" x14ac:dyDescent="0.2"/>
    <row r="114" s="2" customFormat="1" ht="13.5" customHeight="1" x14ac:dyDescent="0.2"/>
    <row r="115" s="2" customFormat="1" ht="13.5" customHeight="1" x14ac:dyDescent="0.2"/>
    <row r="116" s="2" customFormat="1" ht="13.5" customHeight="1" x14ac:dyDescent="0.2"/>
    <row r="117" s="2" customFormat="1" ht="13.5" customHeight="1" x14ac:dyDescent="0.2"/>
    <row r="118" s="2" customFormat="1" ht="13.5" customHeight="1" x14ac:dyDescent="0.2"/>
    <row r="119" s="2" customFormat="1" ht="13.5" customHeight="1" x14ac:dyDescent="0.2"/>
    <row r="120" s="2" customFormat="1" ht="13.5" customHeight="1" x14ac:dyDescent="0.2"/>
    <row r="121" s="2" customFormat="1" ht="13.5" customHeight="1" x14ac:dyDescent="0.2"/>
    <row r="122" s="2" customFormat="1" ht="13.5" customHeight="1" x14ac:dyDescent="0.2"/>
    <row r="123" s="2" customFormat="1" ht="13.5" customHeight="1" x14ac:dyDescent="0.2"/>
    <row r="124" s="2" customFormat="1" ht="13.5" customHeight="1" x14ac:dyDescent="0.2"/>
    <row r="125" s="2" customFormat="1" ht="13.5" customHeight="1" x14ac:dyDescent="0.2"/>
    <row r="126" s="2" customFormat="1" ht="13.5" customHeight="1" x14ac:dyDescent="0.2"/>
    <row r="127" s="2" customFormat="1" ht="13.5" customHeight="1" x14ac:dyDescent="0.2"/>
    <row r="128" s="2" customFormat="1" ht="13.5" customHeight="1" x14ac:dyDescent="0.2"/>
    <row r="129" s="2" customFormat="1" ht="13.5" customHeight="1" x14ac:dyDescent="0.2"/>
    <row r="130" s="2" customFormat="1" ht="13.5" customHeight="1" x14ac:dyDescent="0.2"/>
    <row r="131" s="2" customFormat="1" ht="13.5" customHeight="1" x14ac:dyDescent="0.2"/>
    <row r="132" s="2" customFormat="1" ht="13.5" customHeight="1" x14ac:dyDescent="0.2"/>
    <row r="133" s="2" customFormat="1" ht="13.5" customHeight="1" x14ac:dyDescent="0.2"/>
    <row r="134" s="2" customFormat="1" ht="13.5" customHeight="1" x14ac:dyDescent="0.2"/>
    <row r="135" s="2" customFormat="1" ht="13.5" customHeight="1" x14ac:dyDescent="0.2"/>
    <row r="136" s="2" customFormat="1" ht="13.5" customHeight="1" x14ac:dyDescent="0.2"/>
    <row r="137" s="2" customFormat="1" ht="13.5" customHeight="1" x14ac:dyDescent="0.2"/>
    <row r="138" s="2" customFormat="1" ht="13.5" customHeight="1" x14ac:dyDescent="0.2"/>
    <row r="139" s="2" customFormat="1" ht="13.5" customHeight="1" x14ac:dyDescent="0.2"/>
    <row r="140" s="2" customFormat="1" ht="13.5" customHeight="1" x14ac:dyDescent="0.2"/>
    <row r="141" s="2" customFormat="1" ht="13.5" customHeight="1" x14ac:dyDescent="0.2"/>
    <row r="142" s="2" customFormat="1" ht="13.5" customHeight="1" x14ac:dyDescent="0.2"/>
    <row r="143" s="2" customFormat="1" ht="13.5" customHeight="1" x14ac:dyDescent="0.2"/>
    <row r="144" s="2" customFormat="1" ht="13.5" customHeight="1" x14ac:dyDescent="0.2"/>
    <row r="145" s="2" customFormat="1" ht="13.5" customHeight="1" x14ac:dyDescent="0.2"/>
    <row r="146" s="2" customFormat="1" ht="13.5" customHeight="1" x14ac:dyDescent="0.2"/>
    <row r="147" s="2" customFormat="1" ht="13.5" customHeight="1" x14ac:dyDescent="0.2"/>
    <row r="148" s="2" customFormat="1" ht="13.5" customHeight="1" x14ac:dyDescent="0.2"/>
    <row r="149" s="2" customFormat="1" ht="13.5" customHeight="1" x14ac:dyDescent="0.2"/>
    <row r="150" s="2" customFormat="1" ht="13.5" customHeight="1" x14ac:dyDescent="0.2"/>
    <row r="151" s="2" customFormat="1" ht="13.5" customHeight="1" x14ac:dyDescent="0.2"/>
    <row r="152" s="2" customFormat="1" ht="13.5" customHeight="1" x14ac:dyDescent="0.2"/>
    <row r="153" s="2" customFormat="1" ht="13.5" customHeight="1" x14ac:dyDescent="0.2"/>
    <row r="154" s="2" customFormat="1" ht="13.5" customHeight="1" x14ac:dyDescent="0.2"/>
    <row r="155" s="2" customFormat="1" ht="13.5" customHeight="1" x14ac:dyDescent="0.2"/>
    <row r="156" s="2" customFormat="1" ht="13.5" customHeight="1" x14ac:dyDescent="0.2"/>
    <row r="157" s="2" customFormat="1" ht="13.5" customHeight="1" x14ac:dyDescent="0.2"/>
    <row r="158" s="2" customFormat="1" ht="13.5" customHeight="1" x14ac:dyDescent="0.2"/>
    <row r="159" s="2" customFormat="1" ht="13.5" customHeight="1" x14ac:dyDescent="0.2"/>
    <row r="160" s="2" customFormat="1" ht="13.5" customHeight="1" x14ac:dyDescent="0.2"/>
    <row r="161" s="2" customFormat="1" ht="13.5" customHeight="1" x14ac:dyDescent="0.2"/>
    <row r="162" s="2" customFormat="1" ht="13.5" customHeight="1" x14ac:dyDescent="0.2"/>
    <row r="163" s="2" customFormat="1" ht="13.5" customHeight="1" x14ac:dyDescent="0.2"/>
    <row r="164" s="2" customFormat="1" ht="13.5" customHeight="1" x14ac:dyDescent="0.2"/>
    <row r="165" s="2" customFormat="1" ht="13.5" customHeight="1" x14ac:dyDescent="0.2"/>
    <row r="166" s="2" customFormat="1" ht="13.5" customHeight="1" x14ac:dyDescent="0.2"/>
    <row r="167" s="2" customFormat="1" ht="13.5" customHeight="1" x14ac:dyDescent="0.2"/>
    <row r="168" s="2" customFormat="1" ht="13.5" customHeight="1" x14ac:dyDescent="0.2"/>
    <row r="169" s="2" customFormat="1" ht="13.5" customHeight="1" x14ac:dyDescent="0.2"/>
    <row r="170" s="2" customFormat="1" ht="13.5" customHeight="1" x14ac:dyDescent="0.2"/>
    <row r="171" s="2" customFormat="1" ht="13.5" customHeight="1" x14ac:dyDescent="0.2"/>
    <row r="172" s="2" customFormat="1" ht="13.5" customHeight="1" x14ac:dyDescent="0.2"/>
    <row r="173" s="2" customFormat="1" ht="13.5" customHeight="1" x14ac:dyDescent="0.2"/>
    <row r="174" s="2" customFormat="1" ht="13.5" customHeight="1" x14ac:dyDescent="0.2"/>
    <row r="175" s="2" customFormat="1" ht="13.5" customHeight="1" x14ac:dyDescent="0.2"/>
    <row r="176" s="2" customFormat="1" ht="13.5" customHeight="1" x14ac:dyDescent="0.2"/>
    <row r="177" s="2" customFormat="1" ht="13.5" customHeight="1" x14ac:dyDescent="0.2"/>
    <row r="178" s="2" customFormat="1" ht="13.5" customHeight="1" x14ac:dyDescent="0.2"/>
    <row r="179" s="2" customFormat="1" ht="13.5" customHeight="1" x14ac:dyDescent="0.2"/>
    <row r="180" s="2" customFormat="1" ht="13.5" customHeight="1" x14ac:dyDescent="0.2"/>
    <row r="181" s="2" customFormat="1" ht="13.5" customHeight="1" x14ac:dyDescent="0.2"/>
    <row r="182" s="2" customFormat="1" ht="13.5" customHeight="1" x14ac:dyDescent="0.2"/>
    <row r="183" s="2" customFormat="1" ht="13.5" customHeight="1" x14ac:dyDescent="0.2"/>
    <row r="184" s="2" customFormat="1" ht="13.5" customHeight="1" x14ac:dyDescent="0.2"/>
    <row r="185" s="2" customFormat="1" ht="13.5" customHeight="1" x14ac:dyDescent="0.2"/>
    <row r="186" s="2" customFormat="1" ht="13.5" customHeight="1" x14ac:dyDescent="0.2"/>
    <row r="187" s="2" customFormat="1" ht="13.5" customHeight="1" x14ac:dyDescent="0.2"/>
    <row r="188" s="2" customFormat="1" ht="13.5" customHeight="1" x14ac:dyDescent="0.2"/>
    <row r="189" s="2" customFormat="1" ht="13.5" customHeight="1" x14ac:dyDescent="0.2"/>
    <row r="190" s="2" customFormat="1" ht="13.5" customHeight="1" x14ac:dyDescent="0.2"/>
    <row r="191" s="2" customFormat="1" ht="13.5" customHeight="1" x14ac:dyDescent="0.2"/>
    <row r="192" s="2" customFormat="1" ht="13.5" customHeight="1" x14ac:dyDescent="0.2"/>
    <row r="193" s="2" customFormat="1" ht="13.5" customHeight="1" x14ac:dyDescent="0.2"/>
    <row r="194" s="2" customFormat="1" ht="13.5" customHeight="1" x14ac:dyDescent="0.2"/>
    <row r="195" s="2" customFormat="1" ht="13.5" customHeight="1" x14ac:dyDescent="0.2"/>
    <row r="196" s="2" customFormat="1" ht="13.5" customHeight="1" x14ac:dyDescent="0.2"/>
    <row r="197" s="2" customFormat="1" ht="13.5" customHeight="1" x14ac:dyDescent="0.2"/>
    <row r="198" s="2" customFormat="1" ht="13.5" customHeight="1" x14ac:dyDescent="0.2"/>
    <row r="199" s="2" customFormat="1" ht="13.5" customHeight="1" x14ac:dyDescent="0.2"/>
    <row r="200" s="2" customFormat="1" ht="13.5" customHeight="1" x14ac:dyDescent="0.2"/>
    <row r="201" s="2" customFormat="1" ht="13.5" customHeight="1" x14ac:dyDescent="0.2"/>
    <row r="202" s="2" customFormat="1" ht="13.5" customHeight="1" x14ac:dyDescent="0.2"/>
    <row r="203" s="2" customFormat="1" ht="13.5" customHeight="1" x14ac:dyDescent="0.2"/>
    <row r="204" s="2" customFormat="1" ht="13.5" customHeight="1" x14ac:dyDescent="0.2"/>
    <row r="205" s="2" customFormat="1" ht="13.5" customHeight="1" x14ac:dyDescent="0.2"/>
    <row r="206" s="2" customFormat="1" ht="13.5" customHeight="1" x14ac:dyDescent="0.2"/>
    <row r="207" s="2" customFormat="1" ht="13.5" customHeight="1" x14ac:dyDescent="0.2"/>
    <row r="208" s="2" customFormat="1" ht="13.5" customHeight="1" x14ac:dyDescent="0.2"/>
    <row r="209" s="2" customFormat="1" ht="13.5" customHeight="1" x14ac:dyDescent="0.2"/>
    <row r="210" s="2" customFormat="1" ht="13.5" customHeight="1" x14ac:dyDescent="0.2"/>
    <row r="211" s="2" customFormat="1" ht="13.5" customHeight="1" x14ac:dyDescent="0.2"/>
    <row r="212" s="2" customFormat="1" ht="13.5" customHeight="1" x14ac:dyDescent="0.2"/>
    <row r="213" s="2" customFormat="1" ht="13.5" customHeight="1" x14ac:dyDescent="0.2"/>
    <row r="214" s="2" customFormat="1" ht="13.5" customHeight="1" x14ac:dyDescent="0.2"/>
    <row r="215" s="2" customFormat="1" ht="13.5" customHeight="1" x14ac:dyDescent="0.2"/>
    <row r="216" s="2" customFormat="1" ht="13.5" customHeight="1" x14ac:dyDescent="0.2"/>
  </sheetData>
  <mergeCells count="418">
    <mergeCell ref="BQ90:BX91"/>
    <mergeCell ref="BQ49:BX49"/>
    <mergeCell ref="BQ97:BX97"/>
    <mergeCell ref="BQ93:BX93"/>
    <mergeCell ref="BQ63:BX63"/>
    <mergeCell ref="BQ58:BX58"/>
    <mergeCell ref="BQ60:BX60"/>
    <mergeCell ref="BQ75:BX75"/>
    <mergeCell ref="BQ64:BX64"/>
    <mergeCell ref="BQ72:BX72"/>
    <mergeCell ref="BQ73:BX73"/>
    <mergeCell ref="BQ74:BX74"/>
    <mergeCell ref="BQ69:BX69"/>
    <mergeCell ref="BQ68:BX68"/>
    <mergeCell ref="BQ59:BX59"/>
    <mergeCell ref="AY52:BG52"/>
    <mergeCell ref="A51:AT51"/>
    <mergeCell ref="AU51:AX51"/>
    <mergeCell ref="AY51:BG51"/>
    <mergeCell ref="BQ65:BX65"/>
    <mergeCell ref="BQ53:BX54"/>
    <mergeCell ref="BQ52:BX52"/>
    <mergeCell ref="A53:AT53"/>
    <mergeCell ref="AU56:AX56"/>
    <mergeCell ref="A57:AT57"/>
    <mergeCell ref="A56:AT56"/>
    <mergeCell ref="AY55:BG55"/>
    <mergeCell ref="AU52:AX52"/>
    <mergeCell ref="A54:AT54"/>
    <mergeCell ref="A101:AT101"/>
    <mergeCell ref="A93:AT93"/>
    <mergeCell ref="A85:AT85"/>
    <mergeCell ref="A88:AT88"/>
    <mergeCell ref="A83:AT83"/>
    <mergeCell ref="A89:AT89"/>
    <mergeCell ref="A84:AT84"/>
    <mergeCell ref="A73:AT73"/>
    <mergeCell ref="A74:AT74"/>
    <mergeCell ref="A109:T109"/>
    <mergeCell ref="BQ70:BX71"/>
    <mergeCell ref="BQ103:BX104"/>
    <mergeCell ref="BQ80:BX81"/>
    <mergeCell ref="BQ87:BX88"/>
    <mergeCell ref="AU90:AX91"/>
    <mergeCell ref="BQ101:BX101"/>
    <mergeCell ref="BQ102:BX102"/>
    <mergeCell ref="BQ95:BX95"/>
    <mergeCell ref="A105:AT105"/>
    <mergeCell ref="A107:T107"/>
    <mergeCell ref="AU87:AX88"/>
    <mergeCell ref="AU102:AX102"/>
    <mergeCell ref="AU100:AX100"/>
    <mergeCell ref="AU101:AX101"/>
    <mergeCell ref="A104:AT104"/>
    <mergeCell ref="A100:AT100"/>
    <mergeCell ref="AV107:BN107"/>
    <mergeCell ref="BH100:BP100"/>
    <mergeCell ref="BH101:BP101"/>
    <mergeCell ref="AU99:AX99"/>
    <mergeCell ref="AU93:AX93"/>
    <mergeCell ref="AU103:AX104"/>
    <mergeCell ref="AU89:AX89"/>
    <mergeCell ref="BQ105:BX105"/>
    <mergeCell ref="BQ96:BX96"/>
    <mergeCell ref="BQ78:BX78"/>
    <mergeCell ref="BQ76:BX76"/>
    <mergeCell ref="BQ94:BX94"/>
    <mergeCell ref="BQ89:BX89"/>
    <mergeCell ref="BQ77:BX77"/>
    <mergeCell ref="BQ79:BX79"/>
    <mergeCell ref="BQ28:BX28"/>
    <mergeCell ref="BQ29:BX29"/>
    <mergeCell ref="BQ50:BX50"/>
    <mergeCell ref="BQ33:BX33"/>
    <mergeCell ref="BQ40:BX40"/>
    <mergeCell ref="BQ44:BX45"/>
    <mergeCell ref="BQ46:BX46"/>
    <mergeCell ref="BQ30:BX30"/>
    <mergeCell ref="BQ36:BX37"/>
    <mergeCell ref="BQ34:BX34"/>
    <mergeCell ref="BQ51:BX51"/>
    <mergeCell ref="BQ98:BX98"/>
    <mergeCell ref="BQ48:BX48"/>
    <mergeCell ref="BQ83:BX83"/>
    <mergeCell ref="BQ84:BX84"/>
    <mergeCell ref="BQ82:BX82"/>
    <mergeCell ref="A111:BX111"/>
    <mergeCell ref="BQ31:BX31"/>
    <mergeCell ref="BQ32:BX32"/>
    <mergeCell ref="BQ35:BX35"/>
    <mergeCell ref="BQ38:BX38"/>
    <mergeCell ref="AY43:BG43"/>
    <mergeCell ref="A102:AT102"/>
    <mergeCell ref="A103:AT103"/>
    <mergeCell ref="AU32:AX32"/>
    <mergeCell ref="BQ56:BX56"/>
    <mergeCell ref="AY38:BG38"/>
    <mergeCell ref="BQ55:BX55"/>
    <mergeCell ref="BQ41:BX41"/>
    <mergeCell ref="BQ42:BX42"/>
    <mergeCell ref="BQ43:BX43"/>
    <mergeCell ref="AY57:BG57"/>
    <mergeCell ref="BQ57:BX57"/>
    <mergeCell ref="BH55:BP55"/>
    <mergeCell ref="BH56:BP56"/>
    <mergeCell ref="AY56:BG56"/>
    <mergeCell ref="AU40:AX40"/>
    <mergeCell ref="AU65:AX65"/>
    <mergeCell ref="AU44:AX45"/>
    <mergeCell ref="AU42:AX42"/>
    <mergeCell ref="AQ1:CB1"/>
    <mergeCell ref="AQ2:CB2"/>
    <mergeCell ref="AQ3:CB3"/>
    <mergeCell ref="AU36:AX37"/>
    <mergeCell ref="AY36:BG37"/>
    <mergeCell ref="AU22:AX22"/>
    <mergeCell ref="AU23:AX23"/>
    <mergeCell ref="AU26:AX26"/>
    <mergeCell ref="A47:AT47"/>
    <mergeCell ref="AY24:BG25"/>
    <mergeCell ref="AU27:AX27"/>
    <mergeCell ref="BQ22:BX22"/>
    <mergeCell ref="BQ23:BX23"/>
    <mergeCell ref="BQ26:BX26"/>
    <mergeCell ref="BQ24:BX25"/>
    <mergeCell ref="AU24:AX25"/>
    <mergeCell ref="BH23:BP23"/>
    <mergeCell ref="BQ27:BX27"/>
    <mergeCell ref="AU46:AX46"/>
    <mergeCell ref="BQ47:BX47"/>
    <mergeCell ref="BQ39:BX39"/>
    <mergeCell ref="BQ99:BX99"/>
    <mergeCell ref="BQ100:BX100"/>
    <mergeCell ref="BQ85:BX85"/>
    <mergeCell ref="BQ86:BX86"/>
    <mergeCell ref="AU47:AX47"/>
    <mergeCell ref="AU48:AX48"/>
    <mergeCell ref="AU94:AX94"/>
    <mergeCell ref="AU77:AX77"/>
    <mergeCell ref="AY79:BG79"/>
    <mergeCell ref="AU59:AX59"/>
    <mergeCell ref="BQ92:BX92"/>
    <mergeCell ref="AU57:AX57"/>
    <mergeCell ref="BQ61:BX61"/>
    <mergeCell ref="BQ62:BX62"/>
    <mergeCell ref="AY50:BG50"/>
    <mergeCell ref="AU60:AX60"/>
    <mergeCell ref="AU97:AX97"/>
    <mergeCell ref="AU98:AX98"/>
    <mergeCell ref="AY87:BG88"/>
    <mergeCell ref="AY75:BG75"/>
    <mergeCell ref="AY76:BG76"/>
    <mergeCell ref="AY77:BG77"/>
    <mergeCell ref="AY82:BG82"/>
    <mergeCell ref="AY85:BG85"/>
    <mergeCell ref="A41:AT41"/>
    <mergeCell ref="A37:AT37"/>
    <mergeCell ref="A35:AT35"/>
    <mergeCell ref="A36:AT36"/>
    <mergeCell ref="A30:AT30"/>
    <mergeCell ref="A31:AT31"/>
    <mergeCell ref="AU35:AX35"/>
    <mergeCell ref="A48:AT48"/>
    <mergeCell ref="AU31:AX31"/>
    <mergeCell ref="AU39:AX39"/>
    <mergeCell ref="A33:AT33"/>
    <mergeCell ref="AU33:AX33"/>
    <mergeCell ref="AU34:AX34"/>
    <mergeCell ref="AU30:AX30"/>
    <mergeCell ref="AU38:AX38"/>
    <mergeCell ref="A39:AT39"/>
    <mergeCell ref="A22:AT22"/>
    <mergeCell ref="A23:AT23"/>
    <mergeCell ref="A24:AT24"/>
    <mergeCell ref="A25:AT25"/>
    <mergeCell ref="A26:AT26"/>
    <mergeCell ref="AU28:AX28"/>
    <mergeCell ref="A27:AT27"/>
    <mergeCell ref="A40:AT40"/>
    <mergeCell ref="A28:AT28"/>
    <mergeCell ref="A38:AT38"/>
    <mergeCell ref="A32:AT32"/>
    <mergeCell ref="A34:AT34"/>
    <mergeCell ref="A29:AT29"/>
    <mergeCell ref="AU29:AX29"/>
    <mergeCell ref="A43:AT43"/>
    <mergeCell ref="A44:AT44"/>
    <mergeCell ref="A78:AT78"/>
    <mergeCell ref="A69:AT69"/>
    <mergeCell ref="A52:AT52"/>
    <mergeCell ref="A70:AT70"/>
    <mergeCell ref="A68:AT68"/>
    <mergeCell ref="A49:AT49"/>
    <mergeCell ref="A42:AT42"/>
    <mergeCell ref="A46:AT46"/>
    <mergeCell ref="A45:AT45"/>
    <mergeCell ref="A77:AT77"/>
    <mergeCell ref="A65:AT65"/>
    <mergeCell ref="A59:AT59"/>
    <mergeCell ref="A60:AT60"/>
    <mergeCell ref="A71:AT71"/>
    <mergeCell ref="A72:AT72"/>
    <mergeCell ref="A62:AT62"/>
    <mergeCell ref="A61:AT61"/>
    <mergeCell ref="A63:AT63"/>
    <mergeCell ref="A64:AT64"/>
    <mergeCell ref="A58:AT58"/>
    <mergeCell ref="A55:AT55"/>
    <mergeCell ref="A95:AT95"/>
    <mergeCell ref="A96:AT96"/>
    <mergeCell ref="A99:AT99"/>
    <mergeCell ref="A98:AT98"/>
    <mergeCell ref="A97:AT97"/>
    <mergeCell ref="A50:AT50"/>
    <mergeCell ref="A75:AT75"/>
    <mergeCell ref="A76:AT76"/>
    <mergeCell ref="A81:AT81"/>
    <mergeCell ref="A92:AT92"/>
    <mergeCell ref="A80:AT80"/>
    <mergeCell ref="A91:AT91"/>
    <mergeCell ref="A82:AT82"/>
    <mergeCell ref="A94:AT94"/>
    <mergeCell ref="AY89:BG89"/>
    <mergeCell ref="AY78:BG78"/>
    <mergeCell ref="AY83:BG83"/>
    <mergeCell ref="AY84:BG84"/>
    <mergeCell ref="AU92:AX92"/>
    <mergeCell ref="AY86:BG86"/>
    <mergeCell ref="AU78:AX78"/>
    <mergeCell ref="AU82:AX82"/>
    <mergeCell ref="A90:AT90"/>
    <mergeCell ref="A79:AT79"/>
    <mergeCell ref="AU79:AX79"/>
    <mergeCell ref="AU86:AX86"/>
    <mergeCell ref="AU83:AX83"/>
    <mergeCell ref="AU80:AX81"/>
    <mergeCell ref="A86:AT86"/>
    <mergeCell ref="A87:AT87"/>
    <mergeCell ref="AY92:BG92"/>
    <mergeCell ref="AY93:BG93"/>
    <mergeCell ref="AY94:BG94"/>
    <mergeCell ref="AY90:BG91"/>
    <mergeCell ref="AU84:AX84"/>
    <mergeCell ref="AU85:AX85"/>
    <mergeCell ref="AY80:BG81"/>
    <mergeCell ref="AU50:AX50"/>
    <mergeCell ref="AU55:AX55"/>
    <mergeCell ref="AU53:AX54"/>
    <mergeCell ref="AY58:BG58"/>
    <mergeCell ref="AU58:AX58"/>
    <mergeCell ref="AU76:AX76"/>
    <mergeCell ref="AU64:AX64"/>
    <mergeCell ref="AU74:AX74"/>
    <mergeCell ref="AY74:BG74"/>
    <mergeCell ref="AU75:AX75"/>
    <mergeCell ref="AY72:BG72"/>
    <mergeCell ref="AU68:AX68"/>
    <mergeCell ref="AY65:BG65"/>
    <mergeCell ref="AY68:BG68"/>
    <mergeCell ref="AY70:BG71"/>
    <mergeCell ref="AY59:BG59"/>
    <mergeCell ref="AU70:AX71"/>
    <mergeCell ref="AU69:AX69"/>
    <mergeCell ref="AU72:AX72"/>
    <mergeCell ref="AU73:AX73"/>
    <mergeCell ref="AU63:AX63"/>
    <mergeCell ref="AU61:AX61"/>
    <mergeCell ref="AY64:BG64"/>
    <mergeCell ref="AY53:BG54"/>
    <mergeCell ref="AU62:AX62"/>
    <mergeCell ref="AY61:BG61"/>
    <mergeCell ref="AY60:BG60"/>
    <mergeCell ref="AY62:BG62"/>
    <mergeCell ref="AY73:BG73"/>
    <mergeCell ref="AY63:BG63"/>
    <mergeCell ref="AY69:BG69"/>
    <mergeCell ref="BH65:BP65"/>
    <mergeCell ref="BH73:BP73"/>
    <mergeCell ref="BH60:BP60"/>
    <mergeCell ref="H8:AY8"/>
    <mergeCell ref="AB9:AY9"/>
    <mergeCell ref="A7:I7"/>
    <mergeCell ref="A8:G8"/>
    <mergeCell ref="A9:AA9"/>
    <mergeCell ref="AY35:BG35"/>
    <mergeCell ref="A13:BS13"/>
    <mergeCell ref="BH30:BP30"/>
    <mergeCell ref="BH31:BP31"/>
    <mergeCell ref="BH29:BP29"/>
    <mergeCell ref="A16:BS16"/>
    <mergeCell ref="BH22:BP22"/>
    <mergeCell ref="A19:CB19"/>
    <mergeCell ref="A18:CB18"/>
    <mergeCell ref="AR20:BA20"/>
    <mergeCell ref="BT16:CB16"/>
    <mergeCell ref="AY48:BG48"/>
    <mergeCell ref="AY49:BG49"/>
    <mergeCell ref="BH62:BP62"/>
    <mergeCell ref="AY33:BG33"/>
    <mergeCell ref="AY34:BG34"/>
    <mergeCell ref="BH52:BP52"/>
    <mergeCell ref="BH49:BP49"/>
    <mergeCell ref="BH44:BP45"/>
    <mergeCell ref="BH53:BP54"/>
    <mergeCell ref="BH41:BP41"/>
    <mergeCell ref="BH42:BP42"/>
    <mergeCell ref="BH43:BP43"/>
    <mergeCell ref="BH58:BP58"/>
    <mergeCell ref="AY44:BG45"/>
    <mergeCell ref="BH46:BP46"/>
    <mergeCell ref="AY41:BG41"/>
    <mergeCell ref="BH47:BP47"/>
    <mergeCell ref="AY46:BG46"/>
    <mergeCell ref="AY42:BG42"/>
    <mergeCell ref="BH57:BP57"/>
    <mergeCell ref="AY40:BG40"/>
    <mergeCell ref="AY39:BG39"/>
    <mergeCell ref="AY47:BG47"/>
    <mergeCell ref="AY30:BG30"/>
    <mergeCell ref="BH69:BP69"/>
    <mergeCell ref="BH70:BP71"/>
    <mergeCell ref="BH72:BP72"/>
    <mergeCell ref="A15:BS15"/>
    <mergeCell ref="AY23:BG23"/>
    <mergeCell ref="BH24:BP25"/>
    <mergeCell ref="BH26:BP26"/>
    <mergeCell ref="BH27:BP27"/>
    <mergeCell ref="AY28:BG28"/>
    <mergeCell ref="BB20:BS20"/>
    <mergeCell ref="AY22:BG22"/>
    <mergeCell ref="AY26:BG26"/>
    <mergeCell ref="AY27:BG27"/>
    <mergeCell ref="BH50:BP50"/>
    <mergeCell ref="BH48:BP48"/>
    <mergeCell ref="AY31:BG31"/>
    <mergeCell ref="AY32:BG32"/>
    <mergeCell ref="AY29:BG29"/>
    <mergeCell ref="BH63:BP63"/>
    <mergeCell ref="BH64:BP64"/>
    <mergeCell ref="AU41:AX41"/>
    <mergeCell ref="AU43:AX43"/>
    <mergeCell ref="AU49:AX49"/>
    <mergeCell ref="J7:AY7"/>
    <mergeCell ref="BT5:CB5"/>
    <mergeCell ref="BT7:CB7"/>
    <mergeCell ref="BT8:CB8"/>
    <mergeCell ref="BT9:CB9"/>
    <mergeCell ref="BW6:BY6"/>
    <mergeCell ref="BT6:BV6"/>
    <mergeCell ref="BZ6:CB6"/>
    <mergeCell ref="BH28:BP28"/>
    <mergeCell ref="A6:BR6"/>
    <mergeCell ref="A11:R11"/>
    <mergeCell ref="A12:J12"/>
    <mergeCell ref="K12:BS12"/>
    <mergeCell ref="Q10:AY10"/>
    <mergeCell ref="A10:P10"/>
    <mergeCell ref="BB7:BS7"/>
    <mergeCell ref="BB8:BS8"/>
    <mergeCell ref="BB9:BS9"/>
    <mergeCell ref="BT20:CB20"/>
    <mergeCell ref="BT10:CB10"/>
    <mergeCell ref="BT15:CB15"/>
    <mergeCell ref="S11:BS11"/>
    <mergeCell ref="BB10:BS10"/>
    <mergeCell ref="A14:BS14"/>
    <mergeCell ref="BH68:BP68"/>
    <mergeCell ref="BH82:BP82"/>
    <mergeCell ref="BH83:BP83"/>
    <mergeCell ref="BH84:BP84"/>
    <mergeCell ref="BH85:BP85"/>
    <mergeCell ref="BH92:BP92"/>
    <mergeCell ref="BH32:BP32"/>
    <mergeCell ref="BH33:BP33"/>
    <mergeCell ref="BH34:BP34"/>
    <mergeCell ref="BH35:BP35"/>
    <mergeCell ref="BH89:BP89"/>
    <mergeCell ref="BH90:BP91"/>
    <mergeCell ref="BH76:BP76"/>
    <mergeCell ref="BH38:BP38"/>
    <mergeCell ref="BH39:BP39"/>
    <mergeCell ref="BH40:BP40"/>
    <mergeCell ref="BH36:BP37"/>
    <mergeCell ref="BH61:BP61"/>
    <mergeCell ref="BH51:BP51"/>
    <mergeCell ref="BH59:BP59"/>
    <mergeCell ref="BH93:BP93"/>
    <mergeCell ref="BH74:BP74"/>
    <mergeCell ref="BH77:BP77"/>
    <mergeCell ref="BH86:BP86"/>
    <mergeCell ref="BH87:BP88"/>
    <mergeCell ref="BH78:BP78"/>
    <mergeCell ref="BH79:BP79"/>
    <mergeCell ref="BH80:BP81"/>
    <mergeCell ref="BH75:BP75"/>
    <mergeCell ref="BH96:BP96"/>
    <mergeCell ref="BH97:BP97"/>
    <mergeCell ref="BH98:BP98"/>
    <mergeCell ref="BH99:BP99"/>
    <mergeCell ref="BH94:BP94"/>
    <mergeCell ref="BH95:BP95"/>
    <mergeCell ref="AV109:BO109"/>
    <mergeCell ref="BH102:BP102"/>
    <mergeCell ref="BH103:BP104"/>
    <mergeCell ref="BH105:BP105"/>
    <mergeCell ref="AU105:AX105"/>
    <mergeCell ref="AY105:BG105"/>
    <mergeCell ref="AY103:BG104"/>
    <mergeCell ref="AY102:BG102"/>
    <mergeCell ref="AY97:BG97"/>
    <mergeCell ref="AY101:BG101"/>
    <mergeCell ref="AY98:BG98"/>
    <mergeCell ref="AY99:BG99"/>
    <mergeCell ref="AY100:BG100"/>
    <mergeCell ref="AY96:BG96"/>
    <mergeCell ref="AY95:BG95"/>
    <mergeCell ref="AU95:AX95"/>
    <mergeCell ref="AU96:AX96"/>
  </mergeCells>
  <phoneticPr fontId="0" type="noConversion"/>
  <pageMargins left="0.39370078740157483" right="0.39370078740157483" top="0.18" bottom="0.23" header="0.11811023622047245" footer="0.11811023622047245"/>
  <pageSetup paperSize="9" scale="87" orientation="portrait" r:id="rId1"/>
  <headerFooter alignWithMargins="0"/>
  <rowBreaks count="1" manualBreakCount="1">
    <brk id="66" max="16383" man="1"/>
  </rowBreaks>
  <ignoredErrors>
    <ignoredError sqref="AU89 AU97:AX98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98"/>
  <sheetViews>
    <sheetView showGridLines="0" zoomScale="115" zoomScaleNormal="115" workbookViewId="0">
      <selection activeCell="BJ3" sqref="BJ3:BL3"/>
    </sheetView>
  </sheetViews>
  <sheetFormatPr defaultColWidth="1.83203125" defaultRowHeight="12.75" x14ac:dyDescent="0.2"/>
  <cols>
    <col min="1" max="63" width="1.5" style="1" customWidth="1"/>
    <col min="64" max="64" width="2.33203125" style="1" customWidth="1"/>
    <col min="65" max="129" width="1.5" style="1" customWidth="1"/>
    <col min="130" max="16384" width="1.83203125" style="1"/>
  </cols>
  <sheetData>
    <row r="1" spans="1:92" ht="9.75" customHeight="1" x14ac:dyDescent="0.2"/>
    <row r="2" spans="1:92" ht="13.5" customHeight="1" x14ac:dyDescent="0.2">
      <c r="C2" s="4"/>
      <c r="D2" s="4"/>
      <c r="BJ2" s="225" t="s">
        <v>3</v>
      </c>
      <c r="BK2" s="226"/>
      <c r="BL2" s="226"/>
      <c r="BM2" s="226"/>
      <c r="BN2" s="226"/>
      <c r="BO2" s="226"/>
      <c r="BP2" s="226"/>
      <c r="BQ2" s="226"/>
      <c r="BR2" s="227"/>
    </row>
    <row r="3" spans="1:92" ht="13.5" customHeight="1" x14ac:dyDescent="0.2">
      <c r="C3" s="234" t="s">
        <v>4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4"/>
      <c r="BJ3" s="57" t="s">
        <v>305</v>
      </c>
      <c r="BK3" s="57"/>
      <c r="BL3" s="57"/>
      <c r="BM3" s="233" t="s">
        <v>306</v>
      </c>
      <c r="BN3" s="233"/>
      <c r="BO3" s="233"/>
      <c r="BP3" s="56" t="s">
        <v>5</v>
      </c>
      <c r="BQ3" s="56"/>
      <c r="BR3" s="56"/>
    </row>
    <row r="4" spans="1:92" ht="13.5" customHeight="1" x14ac:dyDescent="0.2">
      <c r="C4" s="59" t="s">
        <v>6</v>
      </c>
      <c r="D4" s="59"/>
      <c r="E4" s="59"/>
      <c r="F4" s="59"/>
      <c r="G4" s="59"/>
      <c r="H4" s="59"/>
      <c r="I4" s="59"/>
      <c r="J4" s="59"/>
      <c r="K4" s="59"/>
      <c r="L4" s="55" t="s">
        <v>252</v>
      </c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BA4" s="59" t="s">
        <v>7</v>
      </c>
      <c r="BB4" s="59"/>
      <c r="BC4" s="59"/>
      <c r="BD4" s="59"/>
      <c r="BE4" s="59"/>
      <c r="BF4" s="59"/>
      <c r="BG4" s="59"/>
      <c r="BH4" s="59"/>
      <c r="BI4" s="60"/>
      <c r="BJ4" s="228" t="s">
        <v>253</v>
      </c>
      <c r="BK4" s="229"/>
      <c r="BL4" s="229"/>
      <c r="BM4" s="229"/>
      <c r="BN4" s="229"/>
      <c r="BO4" s="229"/>
      <c r="BP4" s="229"/>
      <c r="BQ4" s="229"/>
      <c r="BR4" s="230"/>
    </row>
    <row r="5" spans="1:92" ht="13.5" customHeight="1" x14ac:dyDescent="0.2">
      <c r="L5" s="245" t="s">
        <v>109</v>
      </c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</row>
    <row r="6" spans="1:92" ht="31.5" customHeight="1" x14ac:dyDescent="0.2"/>
    <row r="7" spans="1:92" ht="18" customHeight="1" x14ac:dyDescent="0.2">
      <c r="C7" s="82" t="s">
        <v>110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</row>
    <row r="8" spans="1:92" ht="15.75" x14ac:dyDescent="0.2">
      <c r="C8" s="82" t="s">
        <v>266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</row>
    <row r="9" spans="1:92" ht="15.75" customHeight="1" x14ac:dyDescent="0.2"/>
    <row r="10" spans="1:92" ht="13.5" customHeight="1" x14ac:dyDescent="0.2">
      <c r="AP10" s="246" t="s">
        <v>111</v>
      </c>
      <c r="AQ10" s="246"/>
      <c r="AR10" s="246"/>
      <c r="AS10" s="246"/>
      <c r="AT10" s="246"/>
      <c r="AU10" s="246"/>
      <c r="AV10" s="246"/>
      <c r="AW10" s="246"/>
      <c r="AX10" s="246"/>
      <c r="AY10" s="71" t="s">
        <v>22</v>
      </c>
      <c r="AZ10" s="71"/>
      <c r="BA10" s="71"/>
      <c r="BB10" s="71"/>
      <c r="BC10" s="71"/>
      <c r="BD10" s="71"/>
      <c r="BE10" s="71"/>
      <c r="BF10" s="71"/>
      <c r="BG10" s="71"/>
      <c r="BH10" s="71"/>
      <c r="BI10" s="231"/>
      <c r="BJ10" s="68">
        <v>1801008</v>
      </c>
      <c r="BK10" s="69"/>
      <c r="BL10" s="69"/>
      <c r="BM10" s="69"/>
      <c r="BN10" s="69"/>
      <c r="BO10" s="69"/>
      <c r="BP10" s="69"/>
      <c r="BQ10" s="69"/>
      <c r="BR10" s="70"/>
    </row>
    <row r="11" spans="1:92" ht="13.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</row>
    <row r="12" spans="1:92" ht="13.5" customHeight="1" x14ac:dyDescent="0.2">
      <c r="A12" s="6"/>
      <c r="B12" s="232" t="s">
        <v>112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2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</row>
    <row r="13" spans="1:92" ht="53.25" customHeight="1" x14ac:dyDescent="0.2">
      <c r="A13" s="6"/>
      <c r="C13" s="56" t="s">
        <v>113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 t="s">
        <v>24</v>
      </c>
      <c r="AT13" s="56"/>
      <c r="AU13" s="56"/>
      <c r="AV13" s="56"/>
      <c r="AW13" s="56"/>
      <c r="AX13" s="56"/>
      <c r="AY13" s="56" t="s">
        <v>114</v>
      </c>
      <c r="AZ13" s="56"/>
      <c r="BA13" s="56"/>
      <c r="BB13" s="56"/>
      <c r="BC13" s="56"/>
      <c r="BD13" s="56"/>
      <c r="BE13" s="56"/>
      <c r="BF13" s="56"/>
      <c r="BG13" s="56"/>
      <c r="BH13" s="56"/>
      <c r="BI13" s="56" t="s">
        <v>115</v>
      </c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</row>
    <row r="14" spans="1:92" ht="13.5" customHeight="1" x14ac:dyDescent="0.2">
      <c r="A14" s="6"/>
      <c r="C14" s="56">
        <v>1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>
        <v>2</v>
      </c>
      <c r="AT14" s="56"/>
      <c r="AU14" s="56"/>
      <c r="AV14" s="56"/>
      <c r="AW14" s="56"/>
      <c r="AX14" s="56"/>
      <c r="AY14" s="56">
        <v>3</v>
      </c>
      <c r="AZ14" s="56"/>
      <c r="BA14" s="56"/>
      <c r="BB14" s="56"/>
      <c r="BC14" s="56"/>
      <c r="BD14" s="56"/>
      <c r="BE14" s="56"/>
      <c r="BF14" s="56"/>
      <c r="BG14" s="56"/>
      <c r="BH14" s="56"/>
      <c r="BI14" s="56">
        <v>4</v>
      </c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</row>
    <row r="15" spans="1:92" ht="13.5" customHeight="1" x14ac:dyDescent="0.2">
      <c r="A15" s="6"/>
      <c r="C15" s="215" t="s">
        <v>116</v>
      </c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07">
        <v>2000</v>
      </c>
      <c r="AT15" s="207"/>
      <c r="AU15" s="207"/>
      <c r="AV15" s="207"/>
      <c r="AW15" s="207"/>
      <c r="AX15" s="207"/>
      <c r="AY15" s="242">
        <v>2852296</v>
      </c>
      <c r="AZ15" s="243"/>
      <c r="BA15" s="243"/>
      <c r="BB15" s="243"/>
      <c r="BC15" s="243"/>
      <c r="BD15" s="243"/>
      <c r="BE15" s="243"/>
      <c r="BF15" s="243"/>
      <c r="BG15" s="243"/>
      <c r="BH15" s="244"/>
      <c r="BI15" s="206">
        <v>2251227</v>
      </c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</row>
    <row r="16" spans="1:92" ht="13.5" customHeight="1" x14ac:dyDescent="0.2">
      <c r="A16" s="6"/>
      <c r="C16" s="281" t="s">
        <v>117</v>
      </c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07">
        <v>2050</v>
      </c>
      <c r="AT16" s="207"/>
      <c r="AU16" s="207"/>
      <c r="AV16" s="207"/>
      <c r="AW16" s="207"/>
      <c r="AX16" s="207"/>
      <c r="AY16" s="206">
        <v>-2773284</v>
      </c>
      <c r="AZ16" s="206"/>
      <c r="BA16" s="206"/>
      <c r="BB16" s="206"/>
      <c r="BC16" s="206"/>
      <c r="BD16" s="206"/>
      <c r="BE16" s="206"/>
      <c r="BF16" s="206"/>
      <c r="BG16" s="206"/>
      <c r="BH16" s="206"/>
      <c r="BI16" s="206">
        <v>-2140650</v>
      </c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</row>
    <row r="17" spans="1:92" ht="13.5" customHeight="1" x14ac:dyDescent="0.2">
      <c r="A17" s="6"/>
      <c r="C17" s="216" t="s">
        <v>119</v>
      </c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8"/>
      <c r="AS17" s="247">
        <v>2090</v>
      </c>
      <c r="AT17" s="248"/>
      <c r="AU17" s="248"/>
      <c r="AV17" s="248"/>
      <c r="AW17" s="248"/>
      <c r="AX17" s="249"/>
      <c r="AY17" s="274">
        <f>AY15+AY16</f>
        <v>79012</v>
      </c>
      <c r="AZ17" s="275"/>
      <c r="BA17" s="275"/>
      <c r="BB17" s="275"/>
      <c r="BC17" s="275"/>
      <c r="BD17" s="275"/>
      <c r="BE17" s="275"/>
      <c r="BF17" s="275"/>
      <c r="BG17" s="275"/>
      <c r="BH17" s="276"/>
      <c r="BI17" s="274">
        <f>BI15+BI16</f>
        <v>110577</v>
      </c>
      <c r="BJ17" s="275"/>
      <c r="BK17" s="275"/>
      <c r="BL17" s="275"/>
      <c r="BM17" s="275"/>
      <c r="BN17" s="275"/>
      <c r="BO17" s="275"/>
      <c r="BP17" s="275"/>
      <c r="BQ17" s="275"/>
      <c r="BR17" s="275"/>
      <c r="BS17" s="27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</row>
    <row r="18" spans="1:92" ht="13.5" customHeight="1" x14ac:dyDescent="0.2">
      <c r="A18" s="6"/>
      <c r="C18" s="211" t="s">
        <v>120</v>
      </c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3"/>
      <c r="AS18" s="250"/>
      <c r="AT18" s="251"/>
      <c r="AU18" s="251"/>
      <c r="AV18" s="251"/>
      <c r="AW18" s="251"/>
      <c r="AX18" s="252"/>
      <c r="AY18" s="277"/>
      <c r="AZ18" s="278"/>
      <c r="BA18" s="278"/>
      <c r="BB18" s="278"/>
      <c r="BC18" s="278"/>
      <c r="BD18" s="278"/>
      <c r="BE18" s="278"/>
      <c r="BF18" s="278"/>
      <c r="BG18" s="278"/>
      <c r="BH18" s="279"/>
      <c r="BI18" s="277"/>
      <c r="BJ18" s="278"/>
      <c r="BK18" s="278"/>
      <c r="BL18" s="278"/>
      <c r="BM18" s="278"/>
      <c r="BN18" s="278"/>
      <c r="BO18" s="278"/>
      <c r="BP18" s="278"/>
      <c r="BQ18" s="278"/>
      <c r="BR18" s="278"/>
      <c r="BS18" s="279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</row>
    <row r="19" spans="1:92" ht="13.5" customHeight="1" x14ac:dyDescent="0.2">
      <c r="A19" s="6"/>
      <c r="C19" s="261" t="s">
        <v>121</v>
      </c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07">
        <v>2095</v>
      </c>
      <c r="AT19" s="207"/>
      <c r="AU19" s="207"/>
      <c r="AV19" s="207"/>
      <c r="AW19" s="207"/>
      <c r="AX19" s="207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</row>
    <row r="20" spans="1:92" ht="13.5" customHeight="1" x14ac:dyDescent="0.2">
      <c r="A20" s="6"/>
      <c r="C20" s="215" t="s">
        <v>122</v>
      </c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07">
        <v>2120</v>
      </c>
      <c r="AT20" s="207"/>
      <c r="AU20" s="207"/>
      <c r="AV20" s="207"/>
      <c r="AW20" s="207"/>
      <c r="AX20" s="207"/>
      <c r="AY20" s="206">
        <v>75653</v>
      </c>
      <c r="AZ20" s="206"/>
      <c r="BA20" s="206"/>
      <c r="BB20" s="206"/>
      <c r="BC20" s="206"/>
      <c r="BD20" s="206"/>
      <c r="BE20" s="206"/>
      <c r="BF20" s="206"/>
      <c r="BG20" s="206"/>
      <c r="BH20" s="206"/>
      <c r="BI20" s="206">
        <v>168094</v>
      </c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</row>
    <row r="21" spans="1:92" ht="13.5" customHeight="1" x14ac:dyDescent="0.2">
      <c r="A21" s="6"/>
      <c r="C21" s="215" t="s">
        <v>123</v>
      </c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07">
        <v>2130</v>
      </c>
      <c r="AT21" s="207"/>
      <c r="AU21" s="207"/>
      <c r="AV21" s="207"/>
      <c r="AW21" s="207"/>
      <c r="AX21" s="207"/>
      <c r="AY21" s="206">
        <v>-96499</v>
      </c>
      <c r="AZ21" s="206"/>
      <c r="BA21" s="206"/>
      <c r="BB21" s="206"/>
      <c r="BC21" s="206"/>
      <c r="BD21" s="206"/>
      <c r="BE21" s="206"/>
      <c r="BF21" s="206"/>
      <c r="BG21" s="206"/>
      <c r="BH21" s="206"/>
      <c r="BI21" s="206">
        <v>-76487</v>
      </c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</row>
    <row r="22" spans="1:92" ht="13.5" customHeight="1" x14ac:dyDescent="0.2">
      <c r="A22" s="6"/>
      <c r="C22" s="215" t="s">
        <v>124</v>
      </c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07">
        <v>2150</v>
      </c>
      <c r="AT22" s="207"/>
      <c r="AU22" s="207"/>
      <c r="AV22" s="207"/>
      <c r="AW22" s="207"/>
      <c r="AX22" s="207"/>
      <c r="AY22" s="242">
        <v>-3597</v>
      </c>
      <c r="AZ22" s="243">
        <f t="shared" ref="AZ22:BH23" si="0">AV22+AX22-AY22</f>
        <v>3597</v>
      </c>
      <c r="BA22" s="243">
        <f t="shared" si="0"/>
        <v>-7194</v>
      </c>
      <c r="BB22" s="243">
        <f t="shared" si="0"/>
        <v>10791</v>
      </c>
      <c r="BC22" s="243">
        <f t="shared" si="0"/>
        <v>-21582</v>
      </c>
      <c r="BD22" s="243">
        <f t="shared" si="0"/>
        <v>35970</v>
      </c>
      <c r="BE22" s="243">
        <f t="shared" si="0"/>
        <v>-64746</v>
      </c>
      <c r="BF22" s="243">
        <f t="shared" si="0"/>
        <v>111507</v>
      </c>
      <c r="BG22" s="243">
        <f t="shared" si="0"/>
        <v>-197835</v>
      </c>
      <c r="BH22" s="244">
        <f t="shared" si="0"/>
        <v>345312</v>
      </c>
      <c r="BI22" s="206">
        <v>-2106</v>
      </c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</row>
    <row r="23" spans="1:92" ht="13.5" customHeight="1" x14ac:dyDescent="0.2">
      <c r="A23" s="6"/>
      <c r="C23" s="281" t="s">
        <v>125</v>
      </c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07">
        <v>2180</v>
      </c>
      <c r="AT23" s="207"/>
      <c r="AU23" s="207"/>
      <c r="AV23" s="207"/>
      <c r="AW23" s="207"/>
      <c r="AX23" s="207"/>
      <c r="AY23" s="242">
        <v>-140392</v>
      </c>
      <c r="AZ23" s="243">
        <f t="shared" si="0"/>
        <v>140392</v>
      </c>
      <c r="BA23" s="243">
        <f t="shared" si="0"/>
        <v>-280784</v>
      </c>
      <c r="BB23" s="243">
        <f t="shared" si="0"/>
        <v>421176</v>
      </c>
      <c r="BC23" s="243">
        <f t="shared" si="0"/>
        <v>-842352</v>
      </c>
      <c r="BD23" s="243">
        <f t="shared" si="0"/>
        <v>1403920</v>
      </c>
      <c r="BE23" s="243">
        <f t="shared" si="0"/>
        <v>-2527056</v>
      </c>
      <c r="BF23" s="243">
        <f t="shared" si="0"/>
        <v>4352152</v>
      </c>
      <c r="BG23" s="243">
        <f t="shared" si="0"/>
        <v>-7721560</v>
      </c>
      <c r="BH23" s="244">
        <f t="shared" si="0"/>
        <v>13477632</v>
      </c>
      <c r="BI23" s="206">
        <v>-148313</v>
      </c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</row>
    <row r="24" spans="1:92" ht="13.5" customHeight="1" x14ac:dyDescent="0.2">
      <c r="A24" s="6"/>
      <c r="C24" s="216" t="s">
        <v>126</v>
      </c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8"/>
      <c r="AS24" s="247">
        <v>2190</v>
      </c>
      <c r="AT24" s="248"/>
      <c r="AU24" s="248"/>
      <c r="AV24" s="248"/>
      <c r="AW24" s="248"/>
      <c r="AX24" s="249"/>
      <c r="AY24" s="274"/>
      <c r="AZ24" s="275"/>
      <c r="BA24" s="275"/>
      <c r="BB24" s="275"/>
      <c r="BC24" s="275"/>
      <c r="BD24" s="275"/>
      <c r="BE24" s="275"/>
      <c r="BF24" s="275"/>
      <c r="BG24" s="275"/>
      <c r="BH24" s="276"/>
      <c r="BI24" s="274">
        <f>BI17+BI20+BI21+BI22+BI23</f>
        <v>51765</v>
      </c>
      <c r="BJ24" s="275"/>
      <c r="BK24" s="275"/>
      <c r="BL24" s="275"/>
      <c r="BM24" s="275"/>
      <c r="BN24" s="275"/>
      <c r="BO24" s="275"/>
      <c r="BP24" s="275"/>
      <c r="BQ24" s="275"/>
      <c r="BR24" s="275"/>
      <c r="BS24" s="27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</row>
    <row r="25" spans="1:92" ht="13.5" customHeight="1" x14ac:dyDescent="0.2">
      <c r="A25" s="6"/>
      <c r="C25" s="211" t="s">
        <v>120</v>
      </c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3"/>
      <c r="AS25" s="250"/>
      <c r="AT25" s="251"/>
      <c r="AU25" s="251"/>
      <c r="AV25" s="251"/>
      <c r="AW25" s="251"/>
      <c r="AX25" s="252"/>
      <c r="AY25" s="277"/>
      <c r="AZ25" s="278"/>
      <c r="BA25" s="278"/>
      <c r="BB25" s="278"/>
      <c r="BC25" s="278"/>
      <c r="BD25" s="278"/>
      <c r="BE25" s="278"/>
      <c r="BF25" s="278"/>
      <c r="BG25" s="278"/>
      <c r="BH25" s="279"/>
      <c r="BI25" s="277"/>
      <c r="BJ25" s="278"/>
      <c r="BK25" s="278"/>
      <c r="BL25" s="278"/>
      <c r="BM25" s="278"/>
      <c r="BN25" s="278"/>
      <c r="BO25" s="278"/>
      <c r="BP25" s="278"/>
      <c r="BQ25" s="278"/>
      <c r="BR25" s="278"/>
      <c r="BS25" s="279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</row>
    <row r="26" spans="1:92" ht="13.5" customHeight="1" x14ac:dyDescent="0.2">
      <c r="A26" s="6"/>
      <c r="C26" s="261" t="s">
        <v>121</v>
      </c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07">
        <v>2195</v>
      </c>
      <c r="AT26" s="207"/>
      <c r="AU26" s="207"/>
      <c r="AV26" s="207"/>
      <c r="AW26" s="207"/>
      <c r="AX26" s="207"/>
      <c r="AY26" s="206">
        <f>AY17+AY20+AY21+AY22+AY23</f>
        <v>-85823</v>
      </c>
      <c r="AZ26" s="206"/>
      <c r="BA26" s="206"/>
      <c r="BB26" s="206"/>
      <c r="BC26" s="206"/>
      <c r="BD26" s="206"/>
      <c r="BE26" s="206"/>
      <c r="BF26" s="206"/>
      <c r="BG26" s="206"/>
      <c r="BH26" s="206"/>
      <c r="BI26" s="242"/>
      <c r="BJ26" s="243"/>
      <c r="BK26" s="243"/>
      <c r="BL26" s="243"/>
      <c r="BM26" s="243"/>
      <c r="BN26" s="243"/>
      <c r="BO26" s="243"/>
      <c r="BP26" s="243"/>
      <c r="BQ26" s="243"/>
      <c r="BR26" s="243"/>
      <c r="BS26" s="244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</row>
    <row r="27" spans="1:92" ht="13.5" customHeight="1" x14ac:dyDescent="0.2">
      <c r="A27" s="6"/>
      <c r="C27" s="215" t="s">
        <v>127</v>
      </c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07">
        <v>2200</v>
      </c>
      <c r="AT27" s="207"/>
      <c r="AU27" s="207"/>
      <c r="AV27" s="207"/>
      <c r="AW27" s="207"/>
      <c r="AX27" s="207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42"/>
      <c r="BJ27" s="243"/>
      <c r="BK27" s="243"/>
      <c r="BL27" s="243"/>
      <c r="BM27" s="243"/>
      <c r="BN27" s="243"/>
      <c r="BO27" s="243"/>
      <c r="BP27" s="243"/>
      <c r="BQ27" s="243"/>
      <c r="BR27" s="243"/>
      <c r="BS27" s="244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</row>
    <row r="28" spans="1:92" ht="13.5" customHeight="1" x14ac:dyDescent="0.2">
      <c r="A28" s="6"/>
      <c r="C28" s="215" t="s">
        <v>128</v>
      </c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07">
        <v>2220</v>
      </c>
      <c r="AT28" s="207"/>
      <c r="AU28" s="207"/>
      <c r="AV28" s="207"/>
      <c r="AW28" s="207"/>
      <c r="AX28" s="207"/>
      <c r="AY28" s="206">
        <v>33</v>
      </c>
      <c r="AZ28" s="206"/>
      <c r="BA28" s="206"/>
      <c r="BB28" s="206"/>
      <c r="BC28" s="206"/>
      <c r="BD28" s="206"/>
      <c r="BE28" s="206"/>
      <c r="BF28" s="206"/>
      <c r="BG28" s="206"/>
      <c r="BH28" s="206"/>
      <c r="BI28" s="206">
        <v>6</v>
      </c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</row>
    <row r="29" spans="1:92" ht="13.5" customHeight="1" x14ac:dyDescent="0.2">
      <c r="A29" s="6"/>
      <c r="C29" s="215" t="s">
        <v>129</v>
      </c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07">
        <v>2240</v>
      </c>
      <c r="AT29" s="207"/>
      <c r="AU29" s="207"/>
      <c r="AV29" s="207"/>
      <c r="AW29" s="207"/>
      <c r="AX29" s="207"/>
      <c r="AY29" s="206">
        <v>4963</v>
      </c>
      <c r="AZ29" s="206"/>
      <c r="BA29" s="206"/>
      <c r="BB29" s="206"/>
      <c r="BC29" s="206"/>
      <c r="BD29" s="206"/>
      <c r="BE29" s="206"/>
      <c r="BF29" s="206"/>
      <c r="BG29" s="206"/>
      <c r="BH29" s="206"/>
      <c r="BI29" s="206">
        <v>234</v>
      </c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</row>
    <row r="30" spans="1:92" ht="13.5" customHeight="1" x14ac:dyDescent="0.2">
      <c r="A30" s="6"/>
      <c r="C30" s="215" t="s">
        <v>130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07">
        <v>2250</v>
      </c>
      <c r="AT30" s="207"/>
      <c r="AU30" s="207"/>
      <c r="AV30" s="207"/>
      <c r="AW30" s="207"/>
      <c r="AX30" s="207"/>
      <c r="AY30" s="206">
        <v>-983</v>
      </c>
      <c r="AZ30" s="206"/>
      <c r="BA30" s="206"/>
      <c r="BB30" s="206"/>
      <c r="BC30" s="206"/>
      <c r="BD30" s="206"/>
      <c r="BE30" s="206"/>
      <c r="BF30" s="206"/>
      <c r="BG30" s="206"/>
      <c r="BH30" s="206"/>
      <c r="BI30" s="206">
        <v>-507</v>
      </c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</row>
    <row r="31" spans="1:92" ht="13.5" customHeight="1" x14ac:dyDescent="0.2">
      <c r="A31" s="6"/>
      <c r="C31" s="215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07">
        <v>2255</v>
      </c>
      <c r="AT31" s="207"/>
      <c r="AU31" s="207"/>
      <c r="AV31" s="207"/>
      <c r="AW31" s="207"/>
      <c r="AX31" s="207"/>
      <c r="AY31" s="206" t="s">
        <v>118</v>
      </c>
      <c r="AZ31" s="206"/>
      <c r="BA31" s="206"/>
      <c r="BB31" s="206"/>
      <c r="BC31" s="206"/>
      <c r="BD31" s="206"/>
      <c r="BE31" s="206"/>
      <c r="BF31" s="206"/>
      <c r="BG31" s="206"/>
      <c r="BH31" s="206"/>
      <c r="BI31" s="206" t="s">
        <v>118</v>
      </c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</row>
    <row r="32" spans="1:92" ht="13.5" customHeight="1" x14ac:dyDescent="0.2">
      <c r="A32" s="6"/>
      <c r="C32" s="281" t="s">
        <v>132</v>
      </c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281"/>
      <c r="AK32" s="281"/>
      <c r="AL32" s="281"/>
      <c r="AM32" s="281"/>
      <c r="AN32" s="281"/>
      <c r="AO32" s="281"/>
      <c r="AP32" s="281"/>
      <c r="AQ32" s="281"/>
      <c r="AR32" s="281"/>
      <c r="AS32" s="207">
        <v>2270</v>
      </c>
      <c r="AT32" s="207"/>
      <c r="AU32" s="207"/>
      <c r="AV32" s="207"/>
      <c r="AW32" s="207"/>
      <c r="AX32" s="207"/>
      <c r="AY32" s="206">
        <v>-441</v>
      </c>
      <c r="AZ32" s="206"/>
      <c r="BA32" s="206"/>
      <c r="BB32" s="206"/>
      <c r="BC32" s="206"/>
      <c r="BD32" s="206"/>
      <c r="BE32" s="206"/>
      <c r="BF32" s="206"/>
      <c r="BG32" s="206"/>
      <c r="BH32" s="206"/>
      <c r="BI32" s="206">
        <v>-185</v>
      </c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</row>
    <row r="33" spans="1:92" ht="13.5" customHeight="1" x14ac:dyDescent="0.2">
      <c r="A33" s="6"/>
      <c r="C33" s="216" t="s">
        <v>133</v>
      </c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8"/>
      <c r="AS33" s="247">
        <v>2290</v>
      </c>
      <c r="AT33" s="248"/>
      <c r="AU33" s="248"/>
      <c r="AV33" s="248"/>
      <c r="AW33" s="248"/>
      <c r="AX33" s="249"/>
      <c r="AY33" s="274"/>
      <c r="AZ33" s="275"/>
      <c r="BA33" s="275"/>
      <c r="BB33" s="275"/>
      <c r="BC33" s="275"/>
      <c r="BD33" s="275"/>
      <c r="BE33" s="275"/>
      <c r="BF33" s="275"/>
      <c r="BG33" s="275"/>
      <c r="BH33" s="276"/>
      <c r="BI33" s="274">
        <f>BI24+BI28+BI29+BI30+BI32</f>
        <v>51313</v>
      </c>
      <c r="BJ33" s="275"/>
      <c r="BK33" s="275"/>
      <c r="BL33" s="275"/>
      <c r="BM33" s="275"/>
      <c r="BN33" s="275"/>
      <c r="BO33" s="275"/>
      <c r="BP33" s="275"/>
      <c r="BQ33" s="275"/>
      <c r="BR33" s="275"/>
      <c r="BS33" s="27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</row>
    <row r="34" spans="1:92" ht="13.5" customHeight="1" x14ac:dyDescent="0.2">
      <c r="A34" s="6"/>
      <c r="C34" s="211" t="s">
        <v>120</v>
      </c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3"/>
      <c r="AS34" s="250"/>
      <c r="AT34" s="251"/>
      <c r="AU34" s="251"/>
      <c r="AV34" s="251"/>
      <c r="AW34" s="251"/>
      <c r="AX34" s="252"/>
      <c r="AY34" s="277"/>
      <c r="AZ34" s="278"/>
      <c r="BA34" s="278"/>
      <c r="BB34" s="278"/>
      <c r="BC34" s="278"/>
      <c r="BD34" s="278"/>
      <c r="BE34" s="278"/>
      <c r="BF34" s="278"/>
      <c r="BG34" s="278"/>
      <c r="BH34" s="279"/>
      <c r="BI34" s="277"/>
      <c r="BJ34" s="278"/>
      <c r="BK34" s="278"/>
      <c r="BL34" s="278"/>
      <c r="BM34" s="278"/>
      <c r="BN34" s="278"/>
      <c r="BO34" s="278"/>
      <c r="BP34" s="278"/>
      <c r="BQ34" s="278"/>
      <c r="BR34" s="278"/>
      <c r="BS34" s="279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</row>
    <row r="35" spans="1:92" ht="13.5" customHeight="1" x14ac:dyDescent="0.2">
      <c r="A35" s="6"/>
      <c r="C35" s="261" t="s">
        <v>121</v>
      </c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07">
        <v>2295</v>
      </c>
      <c r="AT35" s="207"/>
      <c r="AU35" s="207"/>
      <c r="AV35" s="207"/>
      <c r="AW35" s="207"/>
      <c r="AX35" s="207"/>
      <c r="AY35" s="206">
        <f>AY26+AY28+AY29+AY30+AY32</f>
        <v>-82251</v>
      </c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</row>
    <row r="36" spans="1:92" ht="13.5" customHeight="1" x14ac:dyDescent="0.2">
      <c r="A36" s="6"/>
      <c r="C36" s="215" t="s">
        <v>134</v>
      </c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07">
        <v>2300</v>
      </c>
      <c r="AT36" s="207"/>
      <c r="AU36" s="207"/>
      <c r="AV36" s="207"/>
      <c r="AW36" s="207"/>
      <c r="AX36" s="207"/>
      <c r="AY36" s="280">
        <v>-4039</v>
      </c>
      <c r="AZ36" s="280"/>
      <c r="BA36" s="280"/>
      <c r="BB36" s="280"/>
      <c r="BC36" s="280"/>
      <c r="BD36" s="280"/>
      <c r="BE36" s="280"/>
      <c r="BF36" s="280"/>
      <c r="BG36" s="280"/>
      <c r="BH36" s="280"/>
      <c r="BI36" s="206">
        <v>-7304</v>
      </c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</row>
    <row r="37" spans="1:92" ht="13.5" customHeight="1" x14ac:dyDescent="0.2">
      <c r="A37" s="6"/>
      <c r="C37" s="281" t="s">
        <v>135</v>
      </c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1"/>
      <c r="AL37" s="281"/>
      <c r="AM37" s="281"/>
      <c r="AN37" s="281"/>
      <c r="AO37" s="281"/>
      <c r="AP37" s="281"/>
      <c r="AQ37" s="281"/>
      <c r="AR37" s="281"/>
      <c r="AS37" s="207">
        <v>2305</v>
      </c>
      <c r="AT37" s="207"/>
      <c r="AU37" s="207"/>
      <c r="AV37" s="207"/>
      <c r="AW37" s="207"/>
      <c r="AX37" s="207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</row>
    <row r="38" spans="1:92" ht="13.5" customHeight="1" x14ac:dyDescent="0.2">
      <c r="A38" s="6"/>
      <c r="C38" s="216" t="s">
        <v>136</v>
      </c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8"/>
      <c r="AS38" s="247">
        <v>2350</v>
      </c>
      <c r="AT38" s="248"/>
      <c r="AU38" s="248"/>
      <c r="AV38" s="248"/>
      <c r="AW38" s="248"/>
      <c r="AX38" s="249"/>
      <c r="AY38" s="274"/>
      <c r="AZ38" s="275"/>
      <c r="BA38" s="275"/>
      <c r="BB38" s="275"/>
      <c r="BC38" s="275"/>
      <c r="BD38" s="275"/>
      <c r="BE38" s="275"/>
      <c r="BF38" s="275"/>
      <c r="BG38" s="275"/>
      <c r="BH38" s="276"/>
      <c r="BI38" s="274">
        <v>44009</v>
      </c>
      <c r="BJ38" s="275"/>
      <c r="BK38" s="275"/>
      <c r="BL38" s="275"/>
      <c r="BM38" s="275"/>
      <c r="BN38" s="275"/>
      <c r="BO38" s="275"/>
      <c r="BP38" s="275"/>
      <c r="BQ38" s="275"/>
      <c r="BR38" s="275"/>
      <c r="BS38" s="27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</row>
    <row r="39" spans="1:92" ht="13.5" customHeight="1" x14ac:dyDescent="0.2">
      <c r="A39" s="6"/>
      <c r="C39" s="211" t="s">
        <v>120</v>
      </c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3"/>
      <c r="AS39" s="250"/>
      <c r="AT39" s="251"/>
      <c r="AU39" s="251"/>
      <c r="AV39" s="251"/>
      <c r="AW39" s="251"/>
      <c r="AX39" s="252"/>
      <c r="AY39" s="277"/>
      <c r="AZ39" s="278"/>
      <c r="BA39" s="278"/>
      <c r="BB39" s="278"/>
      <c r="BC39" s="278"/>
      <c r="BD39" s="278"/>
      <c r="BE39" s="278"/>
      <c r="BF39" s="278"/>
      <c r="BG39" s="278"/>
      <c r="BH39" s="279"/>
      <c r="BI39" s="277"/>
      <c r="BJ39" s="278"/>
      <c r="BK39" s="278"/>
      <c r="BL39" s="278"/>
      <c r="BM39" s="278"/>
      <c r="BN39" s="278"/>
      <c r="BO39" s="278"/>
      <c r="BP39" s="278"/>
      <c r="BQ39" s="278"/>
      <c r="BR39" s="278"/>
      <c r="BS39" s="279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</row>
    <row r="40" spans="1:92" ht="13.5" customHeight="1" x14ac:dyDescent="0.2">
      <c r="A40" s="6"/>
      <c r="C40" s="261" t="s">
        <v>121</v>
      </c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07">
        <v>2355</v>
      </c>
      <c r="AT40" s="207"/>
      <c r="AU40" s="207"/>
      <c r="AV40" s="207"/>
      <c r="AW40" s="207"/>
      <c r="AX40" s="207"/>
      <c r="AY40" s="206">
        <f>AY35+AY36</f>
        <v>-86290</v>
      </c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</row>
    <row r="41" spans="1:92" ht="13.5" customHeight="1" x14ac:dyDescent="0.2">
      <c r="A41" s="6"/>
      <c r="B41" s="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</row>
    <row r="42" spans="1:92" ht="13.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</row>
    <row r="43" spans="1:92" ht="13.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</row>
    <row r="44" spans="1:92" ht="13.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</row>
    <row r="45" spans="1:92" ht="13.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</row>
    <row r="46" spans="1:92" ht="13.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</row>
    <row r="47" spans="1:92" ht="13.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</row>
    <row r="48" spans="1:92" ht="13.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</row>
    <row r="49" spans="1:92" ht="13.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</row>
    <row r="50" spans="1:92" ht="13.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</row>
    <row r="51" spans="1:92" ht="13.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</row>
    <row r="52" spans="1:92" ht="13.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</row>
    <row r="53" spans="1:92" ht="13.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</row>
    <row r="54" spans="1:92" ht="10.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</row>
    <row r="55" spans="1:92" ht="13.5" customHeight="1" x14ac:dyDescent="0.2">
      <c r="A55" s="6"/>
      <c r="B55" s="232" t="s">
        <v>137</v>
      </c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232"/>
      <c r="BH55" s="232"/>
      <c r="BI55" s="232"/>
      <c r="BJ55" s="232"/>
      <c r="BK55" s="232"/>
      <c r="BL55" s="232"/>
      <c r="BM55" s="232"/>
      <c r="BN55" s="232"/>
      <c r="BO55" s="232"/>
      <c r="BP55" s="232"/>
      <c r="BQ55" s="232"/>
      <c r="BR55" s="232"/>
      <c r="BS55" s="232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</row>
    <row r="56" spans="1:92" ht="10.5" customHeight="1" x14ac:dyDescent="0.2">
      <c r="A56" s="6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</row>
    <row r="57" spans="1:92" ht="54" customHeight="1" x14ac:dyDescent="0.2">
      <c r="A57" s="6"/>
      <c r="B57" s="56" t="s">
        <v>113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225" t="s">
        <v>24</v>
      </c>
      <c r="AU57" s="226"/>
      <c r="AV57" s="226"/>
      <c r="AW57" s="226"/>
      <c r="AX57" s="227"/>
      <c r="AY57" s="56" t="s">
        <v>114</v>
      </c>
      <c r="AZ57" s="56"/>
      <c r="BA57" s="56"/>
      <c r="BB57" s="56"/>
      <c r="BC57" s="56"/>
      <c r="BD57" s="56"/>
      <c r="BE57" s="56"/>
      <c r="BF57" s="56"/>
      <c r="BG57" s="56"/>
      <c r="BH57" s="56"/>
      <c r="BI57" s="56" t="s">
        <v>115</v>
      </c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</row>
    <row r="58" spans="1:92" ht="13.5" customHeight="1" x14ac:dyDescent="0.2">
      <c r="A58" s="6"/>
      <c r="B58" s="56">
        <v>1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225">
        <v>2</v>
      </c>
      <c r="AU58" s="226"/>
      <c r="AV58" s="226"/>
      <c r="AW58" s="226"/>
      <c r="AX58" s="227"/>
      <c r="AY58" s="56">
        <v>3</v>
      </c>
      <c r="AZ58" s="56"/>
      <c r="BA58" s="56"/>
      <c r="BB58" s="56"/>
      <c r="BC58" s="56"/>
      <c r="BD58" s="56"/>
      <c r="BE58" s="56"/>
      <c r="BF58" s="56"/>
      <c r="BG58" s="56"/>
      <c r="BH58" s="56"/>
      <c r="BI58" s="56">
        <v>4</v>
      </c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</row>
    <row r="59" spans="1:92" ht="13.5" customHeight="1" x14ac:dyDescent="0.2">
      <c r="A59" s="6"/>
      <c r="B59" s="215" t="s">
        <v>138</v>
      </c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9">
        <v>2400</v>
      </c>
      <c r="AU59" s="220"/>
      <c r="AV59" s="220"/>
      <c r="AW59" s="220"/>
      <c r="AX59" s="221"/>
      <c r="AY59" s="222"/>
      <c r="AZ59" s="223"/>
      <c r="BA59" s="223"/>
      <c r="BB59" s="223"/>
      <c r="BC59" s="223"/>
      <c r="BD59" s="223"/>
      <c r="BE59" s="223"/>
      <c r="BF59" s="223"/>
      <c r="BG59" s="223"/>
      <c r="BH59" s="224"/>
      <c r="BI59" s="26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3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</row>
    <row r="60" spans="1:92" ht="13.5" customHeight="1" x14ac:dyDescent="0.2">
      <c r="A60" s="6"/>
      <c r="B60" s="215" t="s">
        <v>139</v>
      </c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9">
        <v>2405</v>
      </c>
      <c r="AU60" s="220"/>
      <c r="AV60" s="220"/>
      <c r="AW60" s="220"/>
      <c r="AX60" s="221"/>
      <c r="AY60" s="222"/>
      <c r="AZ60" s="223"/>
      <c r="BA60" s="223"/>
      <c r="BB60" s="223"/>
      <c r="BC60" s="223"/>
      <c r="BD60" s="223"/>
      <c r="BE60" s="223"/>
      <c r="BF60" s="223"/>
      <c r="BG60" s="223"/>
      <c r="BH60" s="224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</row>
    <row r="61" spans="1:92" ht="13.5" customHeight="1" x14ac:dyDescent="0.2">
      <c r="A61" s="6"/>
      <c r="B61" s="215" t="s">
        <v>140</v>
      </c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9">
        <v>2410</v>
      </c>
      <c r="AU61" s="220"/>
      <c r="AV61" s="220"/>
      <c r="AW61" s="220"/>
      <c r="AX61" s="221"/>
      <c r="AY61" s="222"/>
      <c r="AZ61" s="223"/>
      <c r="BA61" s="223"/>
      <c r="BB61" s="223"/>
      <c r="BC61" s="223"/>
      <c r="BD61" s="223"/>
      <c r="BE61" s="223"/>
      <c r="BF61" s="223"/>
      <c r="BG61" s="223"/>
      <c r="BH61" s="224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</row>
    <row r="62" spans="1:92" ht="13.5" customHeight="1" x14ac:dyDescent="0.2">
      <c r="A62" s="6"/>
      <c r="B62" s="215" t="s">
        <v>141</v>
      </c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9">
        <v>2415</v>
      </c>
      <c r="AU62" s="220"/>
      <c r="AV62" s="220"/>
      <c r="AW62" s="220"/>
      <c r="AX62" s="221"/>
      <c r="AY62" s="222"/>
      <c r="AZ62" s="223"/>
      <c r="BA62" s="223"/>
      <c r="BB62" s="223"/>
      <c r="BC62" s="223"/>
      <c r="BD62" s="223"/>
      <c r="BE62" s="223"/>
      <c r="BF62" s="223"/>
      <c r="BG62" s="223"/>
      <c r="BH62" s="224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</row>
    <row r="63" spans="1:92" ht="13.5" customHeight="1" x14ac:dyDescent="0.2">
      <c r="A63" s="6"/>
      <c r="B63" s="215" t="s">
        <v>142</v>
      </c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9">
        <v>2445</v>
      </c>
      <c r="AU63" s="220"/>
      <c r="AV63" s="220"/>
      <c r="AW63" s="220"/>
      <c r="AX63" s="221"/>
      <c r="AY63" s="222"/>
      <c r="AZ63" s="223"/>
      <c r="BA63" s="223"/>
      <c r="BB63" s="223"/>
      <c r="BC63" s="223"/>
      <c r="BD63" s="223"/>
      <c r="BE63" s="223"/>
      <c r="BF63" s="223"/>
      <c r="BG63" s="223"/>
      <c r="BH63" s="224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</row>
    <row r="64" spans="1:92" ht="13.5" customHeight="1" x14ac:dyDescent="0.2">
      <c r="A64" s="6"/>
      <c r="B64" s="214" t="s">
        <v>143</v>
      </c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63">
        <v>2450</v>
      </c>
      <c r="AU64" s="264"/>
      <c r="AV64" s="264"/>
      <c r="AW64" s="264"/>
      <c r="AX64" s="265"/>
      <c r="AY64" s="222"/>
      <c r="AZ64" s="223"/>
      <c r="BA64" s="223"/>
      <c r="BB64" s="223"/>
      <c r="BC64" s="223"/>
      <c r="BD64" s="223"/>
      <c r="BE64" s="223"/>
      <c r="BF64" s="223"/>
      <c r="BG64" s="223"/>
      <c r="BH64" s="224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</row>
    <row r="65" spans="1:92" ht="13.5" customHeight="1" x14ac:dyDescent="0.2">
      <c r="A65" s="6"/>
      <c r="B65" s="215" t="s">
        <v>144</v>
      </c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9">
        <v>2455</v>
      </c>
      <c r="AU65" s="220"/>
      <c r="AV65" s="220"/>
      <c r="AW65" s="220"/>
      <c r="AX65" s="221"/>
      <c r="AY65" s="222"/>
      <c r="AZ65" s="223"/>
      <c r="BA65" s="223"/>
      <c r="BB65" s="223"/>
      <c r="BC65" s="223"/>
      <c r="BD65" s="223"/>
      <c r="BE65" s="223"/>
      <c r="BF65" s="223"/>
      <c r="BG65" s="223"/>
      <c r="BH65" s="224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</row>
    <row r="66" spans="1:92" ht="13.5" customHeight="1" x14ac:dyDescent="0.2">
      <c r="A66" s="6"/>
      <c r="B66" s="214" t="s">
        <v>145</v>
      </c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63">
        <v>2460</v>
      </c>
      <c r="AU66" s="264"/>
      <c r="AV66" s="264"/>
      <c r="AW66" s="264"/>
      <c r="AX66" s="265"/>
      <c r="AY66" s="222"/>
      <c r="AZ66" s="223"/>
      <c r="BA66" s="223"/>
      <c r="BB66" s="223"/>
      <c r="BC66" s="223"/>
      <c r="BD66" s="223"/>
      <c r="BE66" s="223"/>
      <c r="BF66" s="223"/>
      <c r="BG66" s="223"/>
      <c r="BH66" s="224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</row>
    <row r="67" spans="1:92" ht="13.5" customHeight="1" x14ac:dyDescent="0.2">
      <c r="A67" s="6"/>
      <c r="B67" s="241" t="s">
        <v>146</v>
      </c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  <c r="AE67" s="241"/>
      <c r="AF67" s="241"/>
      <c r="AG67" s="241"/>
      <c r="AH67" s="241"/>
      <c r="AI67" s="241"/>
      <c r="AJ67" s="241"/>
      <c r="AK67" s="241"/>
      <c r="AL67" s="241"/>
      <c r="AM67" s="241"/>
      <c r="AN67" s="241"/>
      <c r="AO67" s="241"/>
      <c r="AP67" s="241"/>
      <c r="AQ67" s="241"/>
      <c r="AR67" s="241"/>
      <c r="AS67" s="241"/>
      <c r="AT67" s="263">
        <v>2465</v>
      </c>
      <c r="AU67" s="264"/>
      <c r="AV67" s="264"/>
      <c r="AW67" s="264"/>
      <c r="AX67" s="265"/>
      <c r="AY67" s="235">
        <f>AY40</f>
        <v>-86290</v>
      </c>
      <c r="AZ67" s="235"/>
      <c r="BA67" s="235"/>
      <c r="BB67" s="235"/>
      <c r="BC67" s="235"/>
      <c r="BD67" s="235"/>
      <c r="BE67" s="235"/>
      <c r="BF67" s="235"/>
      <c r="BG67" s="235"/>
      <c r="BH67" s="235"/>
      <c r="BI67" s="235">
        <f>BI38</f>
        <v>44009</v>
      </c>
      <c r="BJ67" s="235"/>
      <c r="BK67" s="235"/>
      <c r="BL67" s="235"/>
      <c r="BM67" s="235"/>
      <c r="BN67" s="235"/>
      <c r="BO67" s="235"/>
      <c r="BP67" s="235"/>
      <c r="BQ67" s="235"/>
      <c r="BR67" s="235"/>
      <c r="BS67" s="235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</row>
    <row r="68" spans="1:92" ht="13.5" customHeight="1" x14ac:dyDescent="0.2">
      <c r="A68" s="6"/>
      <c r="B68" s="216" t="s">
        <v>147</v>
      </c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8"/>
      <c r="AT68" s="248">
        <v>2470</v>
      </c>
      <c r="AU68" s="248"/>
      <c r="AV68" s="248"/>
      <c r="AW68" s="248"/>
      <c r="AX68" s="249"/>
      <c r="AY68" s="236"/>
      <c r="AZ68" s="237"/>
      <c r="BA68" s="237"/>
      <c r="BB68" s="237"/>
      <c r="BC68" s="237"/>
      <c r="BD68" s="237"/>
      <c r="BE68" s="237"/>
      <c r="BF68" s="237"/>
      <c r="BG68" s="237"/>
      <c r="BH68" s="238"/>
      <c r="BI68" s="236"/>
      <c r="BJ68" s="237"/>
      <c r="BK68" s="237"/>
      <c r="BL68" s="237"/>
      <c r="BM68" s="237"/>
      <c r="BN68" s="237"/>
      <c r="BO68" s="237"/>
      <c r="BP68" s="237"/>
      <c r="BQ68" s="237"/>
      <c r="BR68" s="237"/>
      <c r="BS68" s="238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</row>
    <row r="69" spans="1:92" ht="13.5" customHeight="1" x14ac:dyDescent="0.2">
      <c r="A69" s="6"/>
      <c r="B69" s="211" t="s">
        <v>148</v>
      </c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3"/>
      <c r="AT69" s="251"/>
      <c r="AU69" s="251"/>
      <c r="AV69" s="251"/>
      <c r="AW69" s="251"/>
      <c r="AX69" s="252"/>
      <c r="AY69" s="239"/>
      <c r="AZ69" s="72"/>
      <c r="BA69" s="72"/>
      <c r="BB69" s="72"/>
      <c r="BC69" s="72"/>
      <c r="BD69" s="72"/>
      <c r="BE69" s="72"/>
      <c r="BF69" s="72"/>
      <c r="BG69" s="72"/>
      <c r="BH69" s="240"/>
      <c r="BI69" s="239"/>
      <c r="BJ69" s="72"/>
      <c r="BK69" s="72"/>
      <c r="BL69" s="72"/>
      <c r="BM69" s="72"/>
      <c r="BN69" s="72"/>
      <c r="BO69" s="72"/>
      <c r="BP69" s="72"/>
      <c r="BQ69" s="72"/>
      <c r="BR69" s="72"/>
      <c r="BS69" s="240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</row>
    <row r="70" spans="1:92" ht="13.5" customHeight="1" x14ac:dyDescent="0.2">
      <c r="A70" s="6"/>
      <c r="B70" s="260" t="s">
        <v>149</v>
      </c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  <c r="AA70" s="260"/>
      <c r="AB70" s="260"/>
      <c r="AC70" s="260"/>
      <c r="AD70" s="260"/>
      <c r="AE70" s="260"/>
      <c r="AF70" s="260"/>
      <c r="AG70" s="260"/>
      <c r="AH70" s="260"/>
      <c r="AI70" s="260"/>
      <c r="AJ70" s="260"/>
      <c r="AK70" s="260"/>
      <c r="AL70" s="260"/>
      <c r="AM70" s="260"/>
      <c r="AN70" s="260"/>
      <c r="AO70" s="260"/>
      <c r="AP70" s="260"/>
      <c r="AQ70" s="260"/>
      <c r="AR70" s="260"/>
      <c r="AS70" s="260"/>
      <c r="AT70" s="219">
        <v>2475</v>
      </c>
      <c r="AU70" s="220"/>
      <c r="AV70" s="220"/>
      <c r="AW70" s="220"/>
      <c r="AX70" s="221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</row>
    <row r="71" spans="1:92" ht="13.5" customHeight="1" x14ac:dyDescent="0.2">
      <c r="A71" s="6"/>
      <c r="B71" s="216" t="s">
        <v>150</v>
      </c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8"/>
      <c r="AT71" s="248">
        <v>2480</v>
      </c>
      <c r="AU71" s="248"/>
      <c r="AV71" s="248"/>
      <c r="AW71" s="248"/>
      <c r="AX71" s="249"/>
      <c r="AY71" s="236"/>
      <c r="AZ71" s="237"/>
      <c r="BA71" s="237"/>
      <c r="BB71" s="237"/>
      <c r="BC71" s="237"/>
      <c r="BD71" s="237"/>
      <c r="BE71" s="237"/>
      <c r="BF71" s="237"/>
      <c r="BG71" s="237"/>
      <c r="BH71" s="238"/>
      <c r="BI71" s="266"/>
      <c r="BJ71" s="267"/>
      <c r="BK71" s="267"/>
      <c r="BL71" s="267"/>
      <c r="BM71" s="267"/>
      <c r="BN71" s="267"/>
      <c r="BO71" s="267"/>
      <c r="BP71" s="267"/>
      <c r="BQ71" s="267"/>
      <c r="BR71" s="267"/>
      <c r="BS71" s="268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</row>
    <row r="72" spans="1:92" ht="13.5" customHeight="1" x14ac:dyDescent="0.2">
      <c r="A72" s="6"/>
      <c r="B72" s="211" t="s">
        <v>148</v>
      </c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3"/>
      <c r="AT72" s="251"/>
      <c r="AU72" s="251"/>
      <c r="AV72" s="251"/>
      <c r="AW72" s="251"/>
      <c r="AX72" s="252"/>
      <c r="AY72" s="239"/>
      <c r="AZ72" s="72"/>
      <c r="BA72" s="72"/>
      <c r="BB72" s="72"/>
      <c r="BC72" s="72"/>
      <c r="BD72" s="72"/>
      <c r="BE72" s="72"/>
      <c r="BF72" s="72"/>
      <c r="BG72" s="72"/>
      <c r="BH72" s="240"/>
      <c r="BI72" s="269"/>
      <c r="BJ72" s="270"/>
      <c r="BK72" s="270"/>
      <c r="BL72" s="270"/>
      <c r="BM72" s="270"/>
      <c r="BN72" s="270"/>
      <c r="BO72" s="270"/>
      <c r="BP72" s="270"/>
      <c r="BQ72" s="270"/>
      <c r="BR72" s="270"/>
      <c r="BS72" s="271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</row>
    <row r="73" spans="1:92" ht="13.5" customHeight="1" x14ac:dyDescent="0.2">
      <c r="A73" s="6"/>
      <c r="B73" s="261" t="s">
        <v>149</v>
      </c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261"/>
      <c r="AE73" s="261"/>
      <c r="AF73" s="261"/>
      <c r="AG73" s="261"/>
      <c r="AH73" s="261"/>
      <c r="AI73" s="261"/>
      <c r="AJ73" s="261"/>
      <c r="AK73" s="261"/>
      <c r="AL73" s="261"/>
      <c r="AM73" s="261"/>
      <c r="AN73" s="261"/>
      <c r="AO73" s="261"/>
      <c r="AP73" s="261"/>
      <c r="AQ73" s="261"/>
      <c r="AR73" s="261"/>
      <c r="AS73" s="261"/>
      <c r="AT73" s="219">
        <v>2485</v>
      </c>
      <c r="AU73" s="220"/>
      <c r="AV73" s="220"/>
      <c r="AW73" s="220"/>
      <c r="AX73" s="221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262"/>
      <c r="BJ73" s="262"/>
      <c r="BK73" s="262"/>
      <c r="BL73" s="262"/>
      <c r="BM73" s="262"/>
      <c r="BN73" s="262"/>
      <c r="BO73" s="262"/>
      <c r="BP73" s="262"/>
      <c r="BQ73" s="262"/>
      <c r="BR73" s="262"/>
      <c r="BS73" s="262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</row>
    <row r="74" spans="1:92" ht="18" customHeight="1" x14ac:dyDescent="0.2">
      <c r="A74" s="6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</row>
    <row r="75" spans="1:92" ht="13.5" customHeight="1" x14ac:dyDescent="0.2">
      <c r="A75" s="6"/>
      <c r="B75" s="232" t="s">
        <v>151</v>
      </c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2"/>
      <c r="AO75" s="232"/>
      <c r="AP75" s="232"/>
      <c r="AQ75" s="232"/>
      <c r="AR75" s="232"/>
      <c r="AS75" s="232"/>
      <c r="AT75" s="232"/>
      <c r="AU75" s="232"/>
      <c r="AV75" s="232"/>
      <c r="AW75" s="232"/>
      <c r="AX75" s="232"/>
      <c r="AY75" s="232"/>
      <c r="AZ75" s="232"/>
      <c r="BA75" s="232"/>
      <c r="BB75" s="232"/>
      <c r="BC75" s="232"/>
      <c r="BD75" s="232"/>
      <c r="BE75" s="232"/>
      <c r="BF75" s="232"/>
      <c r="BG75" s="232"/>
      <c r="BH75" s="232"/>
      <c r="BI75" s="232"/>
      <c r="BJ75" s="232"/>
      <c r="BK75" s="232"/>
      <c r="BL75" s="232"/>
      <c r="BM75" s="232"/>
      <c r="BN75" s="232"/>
      <c r="BO75" s="232"/>
      <c r="BP75" s="232"/>
      <c r="BQ75" s="232"/>
      <c r="BR75" s="232"/>
      <c r="BS75" s="232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</row>
    <row r="76" spans="1:92" ht="9.75" customHeight="1" x14ac:dyDescent="0.2">
      <c r="A76" s="6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</row>
    <row r="77" spans="1:92" ht="53.25" customHeight="1" x14ac:dyDescent="0.2">
      <c r="A77" s="6"/>
      <c r="B77" s="54" t="s">
        <v>152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68" t="s">
        <v>24</v>
      </c>
      <c r="AU77" s="69"/>
      <c r="AV77" s="69"/>
      <c r="AW77" s="69"/>
      <c r="AX77" s="70"/>
      <c r="AY77" s="54" t="s">
        <v>114</v>
      </c>
      <c r="AZ77" s="54"/>
      <c r="BA77" s="54"/>
      <c r="BB77" s="54"/>
      <c r="BC77" s="54"/>
      <c r="BD77" s="54"/>
      <c r="BE77" s="54"/>
      <c r="BF77" s="54"/>
      <c r="BG77" s="54"/>
      <c r="BH77" s="54"/>
      <c r="BI77" s="54" t="s">
        <v>115</v>
      </c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</row>
    <row r="78" spans="1:92" ht="13.5" customHeight="1" x14ac:dyDescent="0.2">
      <c r="A78" s="6"/>
      <c r="B78" s="54">
        <v>1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68">
        <v>2</v>
      </c>
      <c r="AU78" s="69"/>
      <c r="AV78" s="69"/>
      <c r="AW78" s="69"/>
      <c r="AX78" s="70"/>
      <c r="AY78" s="54">
        <v>3</v>
      </c>
      <c r="AZ78" s="54"/>
      <c r="BA78" s="54"/>
      <c r="BB78" s="54"/>
      <c r="BC78" s="54"/>
      <c r="BD78" s="54"/>
      <c r="BE78" s="54"/>
      <c r="BF78" s="54"/>
      <c r="BG78" s="54"/>
      <c r="BH78" s="54"/>
      <c r="BI78" s="54">
        <v>4</v>
      </c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</row>
    <row r="79" spans="1:92" ht="13.5" customHeight="1" x14ac:dyDescent="0.2">
      <c r="A79" s="6"/>
      <c r="B79" s="104" t="s">
        <v>153</v>
      </c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68">
        <v>2500</v>
      </c>
      <c r="AU79" s="69"/>
      <c r="AV79" s="69"/>
      <c r="AW79" s="69"/>
      <c r="AX79" s="70"/>
      <c r="AY79" s="254">
        <v>1820665</v>
      </c>
      <c r="AZ79" s="254"/>
      <c r="BA79" s="254"/>
      <c r="BB79" s="254"/>
      <c r="BC79" s="254"/>
      <c r="BD79" s="254"/>
      <c r="BE79" s="254"/>
      <c r="BF79" s="254"/>
      <c r="BG79" s="254"/>
      <c r="BH79" s="254"/>
      <c r="BI79" s="210">
        <v>1289365</v>
      </c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</row>
    <row r="80" spans="1:92" ht="13.5" customHeight="1" x14ac:dyDescent="0.2">
      <c r="A80" s="6"/>
      <c r="B80" s="104" t="s">
        <v>154</v>
      </c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68">
        <v>2505</v>
      </c>
      <c r="AU80" s="69"/>
      <c r="AV80" s="69"/>
      <c r="AW80" s="69"/>
      <c r="AX80" s="70"/>
      <c r="AY80" s="254">
        <v>757533</v>
      </c>
      <c r="AZ80" s="254"/>
      <c r="BA80" s="254"/>
      <c r="BB80" s="254"/>
      <c r="BC80" s="254"/>
      <c r="BD80" s="254"/>
      <c r="BE80" s="254"/>
      <c r="BF80" s="254"/>
      <c r="BG80" s="254"/>
      <c r="BH80" s="254"/>
      <c r="BI80" s="210">
        <v>637756</v>
      </c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</row>
    <row r="81" spans="1:92" ht="13.5" customHeight="1" x14ac:dyDescent="0.2">
      <c r="A81" s="6"/>
      <c r="B81" s="104" t="s">
        <v>155</v>
      </c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68">
        <v>2510</v>
      </c>
      <c r="AU81" s="69"/>
      <c r="AV81" s="69"/>
      <c r="AW81" s="69"/>
      <c r="AX81" s="70"/>
      <c r="AY81" s="254">
        <v>166268</v>
      </c>
      <c r="AZ81" s="254"/>
      <c r="BA81" s="254"/>
      <c r="BB81" s="254"/>
      <c r="BC81" s="254"/>
      <c r="BD81" s="254"/>
      <c r="BE81" s="254"/>
      <c r="BF81" s="254"/>
      <c r="BG81" s="254"/>
      <c r="BH81" s="254"/>
      <c r="BI81" s="210">
        <v>138928</v>
      </c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</row>
    <row r="82" spans="1:92" ht="13.5" customHeight="1" x14ac:dyDescent="0.2">
      <c r="A82" s="6"/>
      <c r="B82" s="104" t="s">
        <v>156</v>
      </c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68">
        <v>2515</v>
      </c>
      <c r="AU82" s="69"/>
      <c r="AV82" s="69"/>
      <c r="AW82" s="69"/>
      <c r="AX82" s="70"/>
      <c r="AY82" s="254">
        <v>54905</v>
      </c>
      <c r="AZ82" s="254"/>
      <c r="BA82" s="254"/>
      <c r="BB82" s="254"/>
      <c r="BC82" s="254"/>
      <c r="BD82" s="254"/>
      <c r="BE82" s="254"/>
      <c r="BF82" s="254"/>
      <c r="BG82" s="254"/>
      <c r="BH82" s="254"/>
      <c r="BI82" s="210">
        <v>54684</v>
      </c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</row>
    <row r="83" spans="1:92" ht="13.5" customHeight="1" x14ac:dyDescent="0.2">
      <c r="A83" s="6"/>
      <c r="B83" s="104" t="s">
        <v>125</v>
      </c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68">
        <v>2520</v>
      </c>
      <c r="AU83" s="69"/>
      <c r="AV83" s="69"/>
      <c r="AW83" s="69"/>
      <c r="AX83" s="70"/>
      <c r="AY83" s="259">
        <v>274572</v>
      </c>
      <c r="AZ83" s="259"/>
      <c r="BA83" s="259"/>
      <c r="BB83" s="259"/>
      <c r="BC83" s="259"/>
      <c r="BD83" s="259"/>
      <c r="BE83" s="259"/>
      <c r="BF83" s="259"/>
      <c r="BG83" s="259"/>
      <c r="BH83" s="259"/>
      <c r="BI83" s="210">
        <v>246092</v>
      </c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</row>
    <row r="84" spans="1:92" ht="13.5" customHeight="1" x14ac:dyDescent="0.2">
      <c r="A84" s="6"/>
      <c r="B84" s="253" t="s">
        <v>157</v>
      </c>
      <c r="C84" s="253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3"/>
      <c r="P84" s="253"/>
      <c r="Q84" s="253"/>
      <c r="R84" s="253"/>
      <c r="S84" s="253"/>
      <c r="T84" s="253"/>
      <c r="U84" s="253"/>
      <c r="V84" s="253"/>
      <c r="W84" s="253"/>
      <c r="X84" s="253"/>
      <c r="Y84" s="253"/>
      <c r="Z84" s="253"/>
      <c r="AA84" s="253"/>
      <c r="AB84" s="253"/>
      <c r="AC84" s="253"/>
      <c r="AD84" s="253"/>
      <c r="AE84" s="253"/>
      <c r="AF84" s="253"/>
      <c r="AG84" s="253"/>
      <c r="AH84" s="253"/>
      <c r="AI84" s="253"/>
      <c r="AJ84" s="253"/>
      <c r="AK84" s="253"/>
      <c r="AL84" s="253"/>
      <c r="AM84" s="253"/>
      <c r="AN84" s="253"/>
      <c r="AO84" s="253"/>
      <c r="AP84" s="253"/>
      <c r="AQ84" s="253"/>
      <c r="AR84" s="253"/>
      <c r="AS84" s="253"/>
      <c r="AT84" s="255">
        <v>2550</v>
      </c>
      <c r="AU84" s="256"/>
      <c r="AV84" s="256"/>
      <c r="AW84" s="256"/>
      <c r="AX84" s="257"/>
      <c r="AY84" s="258">
        <f>AY79+AY80+AY81+AY82+AY83</f>
        <v>3073943</v>
      </c>
      <c r="AZ84" s="258"/>
      <c r="BA84" s="258"/>
      <c r="BB84" s="258"/>
      <c r="BC84" s="258"/>
      <c r="BD84" s="258"/>
      <c r="BE84" s="258"/>
      <c r="BF84" s="258"/>
      <c r="BG84" s="258"/>
      <c r="BH84" s="258"/>
      <c r="BI84" s="258">
        <f>SUM(BI79:BS83)</f>
        <v>2366825</v>
      </c>
      <c r="BJ84" s="258"/>
      <c r="BK84" s="258"/>
      <c r="BL84" s="258"/>
      <c r="BM84" s="258"/>
      <c r="BN84" s="258"/>
      <c r="BO84" s="258"/>
      <c r="BP84" s="258"/>
      <c r="BQ84" s="258"/>
      <c r="BR84" s="258"/>
      <c r="BS84" s="258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</row>
    <row r="85" spans="1:92" ht="14.25" customHeight="1" x14ac:dyDescent="0.2">
      <c r="A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</row>
    <row r="86" spans="1:92" ht="13.5" customHeight="1" x14ac:dyDescent="0.2">
      <c r="A86" s="6"/>
      <c r="B86" s="232" t="s">
        <v>158</v>
      </c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  <c r="AF86" s="232"/>
      <c r="AG86" s="232"/>
      <c r="AH86" s="232"/>
      <c r="AI86" s="232"/>
      <c r="AJ86" s="232"/>
      <c r="AK86" s="232"/>
      <c r="AL86" s="232"/>
      <c r="AM86" s="232"/>
      <c r="AN86" s="232"/>
      <c r="AO86" s="232"/>
      <c r="AP86" s="232"/>
      <c r="AQ86" s="232"/>
      <c r="AR86" s="232"/>
      <c r="AS86" s="232"/>
      <c r="AT86" s="232"/>
      <c r="AU86" s="232"/>
      <c r="AV86" s="232"/>
      <c r="AW86" s="232"/>
      <c r="AX86" s="232"/>
      <c r="AY86" s="232"/>
      <c r="AZ86" s="232"/>
      <c r="BA86" s="232"/>
      <c r="BB86" s="232"/>
      <c r="BC86" s="232"/>
      <c r="BD86" s="232"/>
      <c r="BE86" s="232"/>
      <c r="BF86" s="232"/>
      <c r="BG86" s="232"/>
      <c r="BH86" s="232"/>
      <c r="BI86" s="232"/>
      <c r="BJ86" s="232"/>
      <c r="BK86" s="232"/>
      <c r="BL86" s="232"/>
      <c r="BM86" s="232"/>
      <c r="BN86" s="232"/>
      <c r="BO86" s="232"/>
      <c r="BP86" s="232"/>
      <c r="BQ86" s="232"/>
      <c r="BR86" s="232"/>
      <c r="BS86" s="232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</row>
    <row r="87" spans="1:92" ht="10.5" customHeight="1" x14ac:dyDescent="0.2">
      <c r="A87" s="6"/>
      <c r="B87" s="6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</row>
    <row r="88" spans="1:92" ht="54" customHeight="1" x14ac:dyDescent="0.2">
      <c r="A88" s="6"/>
      <c r="B88" s="54" t="s">
        <v>152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68" t="s">
        <v>24</v>
      </c>
      <c r="AU88" s="69"/>
      <c r="AV88" s="69"/>
      <c r="AW88" s="69"/>
      <c r="AX88" s="70"/>
      <c r="AY88" s="54" t="s">
        <v>114</v>
      </c>
      <c r="AZ88" s="54"/>
      <c r="BA88" s="54"/>
      <c r="BB88" s="54"/>
      <c r="BC88" s="54"/>
      <c r="BD88" s="54"/>
      <c r="BE88" s="54"/>
      <c r="BF88" s="54"/>
      <c r="BG88" s="54"/>
      <c r="BH88" s="54"/>
      <c r="BI88" s="54" t="s">
        <v>115</v>
      </c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</row>
    <row r="89" spans="1:92" ht="13.5" customHeight="1" x14ac:dyDescent="0.2">
      <c r="A89" s="6"/>
      <c r="B89" s="54">
        <v>1</v>
      </c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68">
        <v>2</v>
      </c>
      <c r="AU89" s="69"/>
      <c r="AV89" s="69"/>
      <c r="AW89" s="69"/>
      <c r="AX89" s="70"/>
      <c r="AY89" s="54">
        <v>3</v>
      </c>
      <c r="AZ89" s="54"/>
      <c r="BA89" s="54"/>
      <c r="BB89" s="54"/>
      <c r="BC89" s="54"/>
      <c r="BD89" s="54"/>
      <c r="BE89" s="54"/>
      <c r="BF89" s="54"/>
      <c r="BG89" s="54"/>
      <c r="BH89" s="54"/>
      <c r="BI89" s="54">
        <v>4</v>
      </c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</row>
    <row r="90" spans="1:92" ht="13.5" customHeight="1" x14ac:dyDescent="0.2">
      <c r="A90" s="6"/>
      <c r="B90" s="104" t="s">
        <v>159</v>
      </c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68">
        <v>2600</v>
      </c>
      <c r="AU90" s="69"/>
      <c r="AV90" s="69"/>
      <c r="AW90" s="69"/>
      <c r="AX90" s="70"/>
      <c r="AY90" s="54">
        <v>1272887</v>
      </c>
      <c r="AZ90" s="54"/>
      <c r="BA90" s="54"/>
      <c r="BB90" s="54"/>
      <c r="BC90" s="54"/>
      <c r="BD90" s="54"/>
      <c r="BE90" s="54"/>
      <c r="BF90" s="54"/>
      <c r="BG90" s="54"/>
      <c r="BH90" s="54"/>
      <c r="BI90" s="54">
        <v>1272887</v>
      </c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</row>
    <row r="91" spans="1:92" ht="13.5" customHeight="1" x14ac:dyDescent="0.2">
      <c r="A91" s="6"/>
      <c r="B91" s="104" t="s">
        <v>160</v>
      </c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68">
        <v>2605</v>
      </c>
      <c r="AU91" s="69"/>
      <c r="AV91" s="69"/>
      <c r="AW91" s="69"/>
      <c r="AX91" s="70"/>
      <c r="AY91" s="54">
        <v>1272887</v>
      </c>
      <c r="AZ91" s="54"/>
      <c r="BA91" s="54"/>
      <c r="BB91" s="54"/>
      <c r="BC91" s="54"/>
      <c r="BD91" s="54"/>
      <c r="BE91" s="54"/>
      <c r="BF91" s="54"/>
      <c r="BG91" s="54"/>
      <c r="BH91" s="54"/>
      <c r="BI91" s="54">
        <v>1272887</v>
      </c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</row>
    <row r="92" spans="1:92" ht="13.5" customHeight="1" x14ac:dyDescent="0.2">
      <c r="A92" s="6"/>
      <c r="B92" s="104" t="s">
        <v>161</v>
      </c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68">
        <v>2610</v>
      </c>
      <c r="AU92" s="69"/>
      <c r="AV92" s="69"/>
      <c r="AW92" s="69"/>
      <c r="AX92" s="70"/>
      <c r="AY92" s="210">
        <v>-6.7790000000000003E-2</v>
      </c>
      <c r="AZ92" s="210"/>
      <c r="BA92" s="210"/>
      <c r="BB92" s="210"/>
      <c r="BC92" s="210"/>
      <c r="BD92" s="210"/>
      <c r="BE92" s="210"/>
      <c r="BF92" s="210"/>
      <c r="BG92" s="210"/>
      <c r="BH92" s="210"/>
      <c r="BI92" s="54">
        <v>3.4569999999999997E-2</v>
      </c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</row>
    <row r="93" spans="1:92" ht="13.5" customHeight="1" x14ac:dyDescent="0.2">
      <c r="A93" s="6"/>
      <c r="B93" s="104" t="s">
        <v>162</v>
      </c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68">
        <v>2615</v>
      </c>
      <c r="AU93" s="69"/>
      <c r="AV93" s="69"/>
      <c r="AW93" s="69"/>
      <c r="AX93" s="70"/>
      <c r="AY93" s="210">
        <v>-6.7790000000000003E-2</v>
      </c>
      <c r="AZ93" s="210"/>
      <c r="BA93" s="210"/>
      <c r="BB93" s="210"/>
      <c r="BC93" s="210"/>
      <c r="BD93" s="210"/>
      <c r="BE93" s="210"/>
      <c r="BF93" s="210"/>
      <c r="BG93" s="210"/>
      <c r="BH93" s="210"/>
      <c r="BI93" s="54">
        <v>3.4569999999999997E-2</v>
      </c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</row>
    <row r="94" spans="1:92" ht="13.5" customHeight="1" x14ac:dyDescent="0.2">
      <c r="A94" s="6"/>
      <c r="B94" s="104" t="s">
        <v>163</v>
      </c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68">
        <v>2650</v>
      </c>
      <c r="AU94" s="69"/>
      <c r="AV94" s="69"/>
      <c r="AW94" s="69"/>
      <c r="AX94" s="70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</row>
    <row r="95" spans="1:92" ht="13.5" customHeight="1" x14ac:dyDescent="0.2">
      <c r="A95" s="6"/>
      <c r="B95" s="6"/>
      <c r="C95" s="21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</row>
    <row r="96" spans="1:92" x14ac:dyDescent="0.2">
      <c r="B96" s="208" t="s">
        <v>90</v>
      </c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AU96" s="209" t="s">
        <v>271</v>
      </c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  <c r="BI96" s="209"/>
      <c r="BJ96" s="209"/>
      <c r="BK96" s="209"/>
      <c r="BL96" s="209"/>
      <c r="BM96" s="209"/>
      <c r="BN96" s="209"/>
    </row>
    <row r="97" spans="2:67" ht="8.25" customHeight="1" x14ac:dyDescent="0.2"/>
    <row r="98" spans="2:67" x14ac:dyDescent="0.2">
      <c r="B98" s="208" t="s">
        <v>91</v>
      </c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AU98" s="209" t="s">
        <v>260</v>
      </c>
      <c r="AV98" s="209"/>
      <c r="AW98" s="209"/>
      <c r="AX98" s="209"/>
      <c r="AY98" s="209"/>
      <c r="AZ98" s="209"/>
      <c r="BA98" s="209"/>
      <c r="BB98" s="209"/>
      <c r="BC98" s="209"/>
      <c r="BD98" s="209"/>
      <c r="BE98" s="209"/>
      <c r="BF98" s="209"/>
      <c r="BG98" s="209"/>
      <c r="BH98" s="209"/>
      <c r="BI98" s="209"/>
      <c r="BJ98" s="209"/>
      <c r="BK98" s="209"/>
      <c r="BL98" s="209"/>
      <c r="BM98" s="209"/>
      <c r="BN98" s="209"/>
      <c r="BO98" s="209"/>
    </row>
  </sheetData>
  <mergeCells count="245">
    <mergeCell ref="C14:AR14"/>
    <mergeCell ref="C15:AR15"/>
    <mergeCell ref="C16:AR16"/>
    <mergeCell ref="AS28:AX28"/>
    <mergeCell ref="C18:AR18"/>
    <mergeCell ref="AS22:AX22"/>
    <mergeCell ref="AS24:AX25"/>
    <mergeCell ref="AS26:AX26"/>
    <mergeCell ref="AS27:AX27"/>
    <mergeCell ref="C21:AR21"/>
    <mergeCell ref="C28:AR28"/>
    <mergeCell ref="BI16:BS16"/>
    <mergeCell ref="BI17:BS18"/>
    <mergeCell ref="BI19:BS19"/>
    <mergeCell ref="AY19:BH19"/>
    <mergeCell ref="AY20:BH20"/>
    <mergeCell ref="AY26:BH26"/>
    <mergeCell ref="AY17:BH18"/>
    <mergeCell ref="C19:AR19"/>
    <mergeCell ref="C20:AR20"/>
    <mergeCell ref="C23:AR23"/>
    <mergeCell ref="C22:AR22"/>
    <mergeCell ref="BI26:BS26"/>
    <mergeCell ref="BI24:BS25"/>
    <mergeCell ref="AY24:BH25"/>
    <mergeCell ref="AS23:AX23"/>
    <mergeCell ref="C24:AR24"/>
    <mergeCell ref="C25:AR25"/>
    <mergeCell ref="C26:AR26"/>
    <mergeCell ref="BI22:BS22"/>
    <mergeCell ref="BI23:BS23"/>
    <mergeCell ref="AY23:BH23"/>
    <mergeCell ref="AY22:BH22"/>
    <mergeCell ref="B61:AS61"/>
    <mergeCell ref="AY60:BH60"/>
    <mergeCell ref="AY29:BH29"/>
    <mergeCell ref="AY30:BH30"/>
    <mergeCell ref="C34:AR34"/>
    <mergeCell ref="C29:AR29"/>
    <mergeCell ref="C30:AR30"/>
    <mergeCell ref="C39:AR39"/>
    <mergeCell ref="AY38:BH39"/>
    <mergeCell ref="C37:AR37"/>
    <mergeCell ref="BI33:BS34"/>
    <mergeCell ref="C32:AR32"/>
    <mergeCell ref="AS32:AX32"/>
    <mergeCell ref="AY27:BH27"/>
    <mergeCell ref="AY31:BH31"/>
    <mergeCell ref="AY32:BH32"/>
    <mergeCell ref="AY28:BH28"/>
    <mergeCell ref="C33:AR33"/>
    <mergeCell ref="AS29:AX29"/>
    <mergeCell ref="B57:AS57"/>
    <mergeCell ref="BI37:BS37"/>
    <mergeCell ref="BI27:BS27"/>
    <mergeCell ref="BI28:BS28"/>
    <mergeCell ref="AY37:BH37"/>
    <mergeCell ref="AY35:BH35"/>
    <mergeCell ref="BI29:BS29"/>
    <mergeCell ref="AY33:BH34"/>
    <mergeCell ref="BI32:BS32"/>
    <mergeCell ref="AY36:BH36"/>
    <mergeCell ref="BI38:BS39"/>
    <mergeCell ref="C27:AR27"/>
    <mergeCell ref="AS33:AX34"/>
    <mergeCell ref="C38:AR38"/>
    <mergeCell ref="AS38:AX39"/>
    <mergeCell ref="AS30:AX30"/>
    <mergeCell ref="AS31:AX31"/>
    <mergeCell ref="AS36:AX36"/>
    <mergeCell ref="AS37:AX37"/>
    <mergeCell ref="C31:AR31"/>
    <mergeCell ref="C35:AR35"/>
    <mergeCell ref="C36:AR36"/>
    <mergeCell ref="AS35:AX35"/>
    <mergeCell ref="B63:AS63"/>
    <mergeCell ref="AY57:BH57"/>
    <mergeCell ref="B55:BS55"/>
    <mergeCell ref="BI57:BS57"/>
    <mergeCell ref="AT57:AX57"/>
    <mergeCell ref="AT62:AX62"/>
    <mergeCell ref="AT59:AX59"/>
    <mergeCell ref="B62:AS62"/>
    <mergeCell ref="AT60:AX60"/>
    <mergeCell ref="BI61:BS61"/>
    <mergeCell ref="B60:AS60"/>
    <mergeCell ref="B58:AS58"/>
    <mergeCell ref="B59:AS59"/>
    <mergeCell ref="AY58:BH58"/>
    <mergeCell ref="AY59:BH59"/>
    <mergeCell ref="BI60:BS60"/>
    <mergeCell ref="AT58:AX58"/>
    <mergeCell ref="AT65:AX65"/>
    <mergeCell ref="AY68:BH69"/>
    <mergeCell ref="AT66:AX66"/>
    <mergeCell ref="AT67:AX67"/>
    <mergeCell ref="AT68:AX69"/>
    <mergeCell ref="BI35:BS35"/>
    <mergeCell ref="BI36:BS36"/>
    <mergeCell ref="BI40:BS40"/>
    <mergeCell ref="BI71:BS72"/>
    <mergeCell ref="BI64:BS64"/>
    <mergeCell ref="BI65:BS65"/>
    <mergeCell ref="BI66:BS66"/>
    <mergeCell ref="BI58:BS58"/>
    <mergeCell ref="BI59:BS59"/>
    <mergeCell ref="BI70:BS70"/>
    <mergeCell ref="AT61:AX61"/>
    <mergeCell ref="AY70:BH70"/>
    <mergeCell ref="AY77:BH77"/>
    <mergeCell ref="AY78:BH78"/>
    <mergeCell ref="B75:BS75"/>
    <mergeCell ref="B70:AS70"/>
    <mergeCell ref="B71:AS71"/>
    <mergeCell ref="B73:AS73"/>
    <mergeCell ref="AT71:AX72"/>
    <mergeCell ref="AT78:AX78"/>
    <mergeCell ref="BI77:BS77"/>
    <mergeCell ref="AT70:AX70"/>
    <mergeCell ref="AT73:AX73"/>
    <mergeCell ref="AY73:BH73"/>
    <mergeCell ref="AY71:BH72"/>
    <mergeCell ref="BI73:BS73"/>
    <mergeCell ref="B78:AS78"/>
    <mergeCell ref="AT77:AX77"/>
    <mergeCell ref="B77:AS77"/>
    <mergeCell ref="B81:AS81"/>
    <mergeCell ref="B82:AS82"/>
    <mergeCell ref="AY83:BH83"/>
    <mergeCell ref="B79:AS79"/>
    <mergeCell ref="B80:AS80"/>
    <mergeCell ref="AT79:AX79"/>
    <mergeCell ref="AT80:AX80"/>
    <mergeCell ref="AT89:AX89"/>
    <mergeCell ref="AY94:BH94"/>
    <mergeCell ref="BI90:BS90"/>
    <mergeCell ref="BI91:BS91"/>
    <mergeCell ref="BI93:BS93"/>
    <mergeCell ref="BI92:BS92"/>
    <mergeCell ref="AT91:AX91"/>
    <mergeCell ref="B92:AS92"/>
    <mergeCell ref="AY88:BH88"/>
    <mergeCell ref="AY89:BH89"/>
    <mergeCell ref="B91:AS91"/>
    <mergeCell ref="AT88:AX88"/>
    <mergeCell ref="AY90:BH90"/>
    <mergeCell ref="AY91:BH91"/>
    <mergeCell ref="B88:AS88"/>
    <mergeCell ref="B89:AS89"/>
    <mergeCell ref="AS14:AX14"/>
    <mergeCell ref="AS15:AX15"/>
    <mergeCell ref="AS16:AX16"/>
    <mergeCell ref="AS17:AX18"/>
    <mergeCell ref="C13:AR13"/>
    <mergeCell ref="B86:BS86"/>
    <mergeCell ref="B83:AS83"/>
    <mergeCell ref="B84:AS84"/>
    <mergeCell ref="AT83:AX83"/>
    <mergeCell ref="BI78:BS78"/>
    <mergeCell ref="BI79:BS79"/>
    <mergeCell ref="BI80:BS80"/>
    <mergeCell ref="AY81:BH81"/>
    <mergeCell ref="AY79:BH79"/>
    <mergeCell ref="AY80:BH80"/>
    <mergeCell ref="AT84:AX84"/>
    <mergeCell ref="BI83:BS83"/>
    <mergeCell ref="BI84:BS84"/>
    <mergeCell ref="AT81:AX81"/>
    <mergeCell ref="AT82:AX82"/>
    <mergeCell ref="BI81:BS81"/>
    <mergeCell ref="BI82:BS82"/>
    <mergeCell ref="AY82:BH82"/>
    <mergeCell ref="AY84:BH84"/>
    <mergeCell ref="BJ2:BR2"/>
    <mergeCell ref="BJ4:BR4"/>
    <mergeCell ref="BA4:BI4"/>
    <mergeCell ref="AY21:BH21"/>
    <mergeCell ref="C7:BR7"/>
    <mergeCell ref="C8:BR8"/>
    <mergeCell ref="BJ10:BR10"/>
    <mergeCell ref="AY10:BI10"/>
    <mergeCell ref="B12:BS12"/>
    <mergeCell ref="C17:AR17"/>
    <mergeCell ref="BP3:BR3"/>
    <mergeCell ref="BM3:BO3"/>
    <mergeCell ref="C3:BH3"/>
    <mergeCell ref="AY13:BH13"/>
    <mergeCell ref="AY14:BH14"/>
    <mergeCell ref="AY15:BH15"/>
    <mergeCell ref="AY16:BH16"/>
    <mergeCell ref="C4:K4"/>
    <mergeCell ref="L4:AX4"/>
    <mergeCell ref="L5:AX5"/>
    <mergeCell ref="BJ3:BL3"/>
    <mergeCell ref="AS19:AX19"/>
    <mergeCell ref="AP10:AX10"/>
    <mergeCell ref="AS13:AX13"/>
    <mergeCell ref="B64:AS64"/>
    <mergeCell ref="B65:AS65"/>
    <mergeCell ref="B68:AS68"/>
    <mergeCell ref="BI21:BS21"/>
    <mergeCell ref="AS20:AX20"/>
    <mergeCell ref="B66:AS66"/>
    <mergeCell ref="AT63:AX63"/>
    <mergeCell ref="AY66:BH66"/>
    <mergeCell ref="AY63:BH63"/>
    <mergeCell ref="AY64:BH64"/>
    <mergeCell ref="AY65:BH65"/>
    <mergeCell ref="BI67:BS67"/>
    <mergeCell ref="BI68:BS69"/>
    <mergeCell ref="B67:AS67"/>
    <mergeCell ref="B69:AS69"/>
    <mergeCell ref="AY67:BH67"/>
    <mergeCell ref="AY61:BH61"/>
    <mergeCell ref="AY62:BH62"/>
    <mergeCell ref="BI62:BS62"/>
    <mergeCell ref="BI63:BS63"/>
    <mergeCell ref="C40:AR40"/>
    <mergeCell ref="AY40:BH40"/>
    <mergeCell ref="AS40:AX40"/>
    <mergeCell ref="AT64:AX64"/>
    <mergeCell ref="BI13:BS13"/>
    <mergeCell ref="BI14:BS14"/>
    <mergeCell ref="BI15:BS15"/>
    <mergeCell ref="AS21:AX21"/>
    <mergeCell ref="B93:AS93"/>
    <mergeCell ref="B94:AS94"/>
    <mergeCell ref="B98:O98"/>
    <mergeCell ref="B96:O96"/>
    <mergeCell ref="AU96:BN96"/>
    <mergeCell ref="BI94:BS94"/>
    <mergeCell ref="AY93:BH93"/>
    <mergeCell ref="AY92:BH92"/>
    <mergeCell ref="AT90:AX90"/>
    <mergeCell ref="BI88:BS88"/>
    <mergeCell ref="BI89:BS89"/>
    <mergeCell ref="AT92:AX92"/>
    <mergeCell ref="AU98:BO98"/>
    <mergeCell ref="AT93:AX93"/>
    <mergeCell ref="AT94:AX94"/>
    <mergeCell ref="B90:AS90"/>
    <mergeCell ref="BI20:BS20"/>
    <mergeCell ref="B72:AS72"/>
    <mergeCell ref="BI30:BS30"/>
    <mergeCell ref="BI31:BS31"/>
  </mergeCells>
  <phoneticPr fontId="0" type="noConversion"/>
  <pageMargins left="0.39370078740157483" right="0.39370078740157483" top="0.39370078740157483" bottom="0.39370078740157483" header="0.11811023622047245" footer="0.11811023622047245"/>
  <pageSetup paperSize="9" orientation="portrait" r:id="rId1"/>
  <headerFooter alignWithMargins="0"/>
  <rowBreaks count="1" manualBreakCount="1">
    <brk id="5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67"/>
  <sheetViews>
    <sheetView showGridLines="0" zoomScaleNormal="100" workbookViewId="0">
      <selection activeCell="BT6" sqref="BT6"/>
    </sheetView>
  </sheetViews>
  <sheetFormatPr defaultColWidth="1.83203125" defaultRowHeight="12.75" x14ac:dyDescent="0.2"/>
  <cols>
    <col min="1" max="9" width="1.5" style="1" customWidth="1"/>
    <col min="10" max="10" width="2.33203125" style="1" customWidth="1"/>
    <col min="11" max="129" width="1.5" style="1" customWidth="1"/>
    <col min="130" max="16384" width="1.83203125" style="1"/>
  </cols>
  <sheetData>
    <row r="1" spans="2:71" ht="13.5" customHeight="1" x14ac:dyDescent="0.2">
      <c r="B1" s="4"/>
      <c r="C1" s="4"/>
      <c r="BI1" s="286" t="s">
        <v>3</v>
      </c>
      <c r="BJ1" s="286"/>
      <c r="BK1" s="286"/>
      <c r="BL1" s="286"/>
      <c r="BM1" s="286"/>
      <c r="BN1" s="286"/>
      <c r="BO1" s="286"/>
      <c r="BP1" s="286"/>
      <c r="BQ1" s="286"/>
      <c r="BR1" s="9"/>
    </row>
    <row r="2" spans="2:71" ht="13.5" customHeight="1" x14ac:dyDescent="0.2">
      <c r="B2" s="234" t="s">
        <v>4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4"/>
      <c r="BI2" s="301" t="s">
        <v>305</v>
      </c>
      <c r="BJ2" s="301"/>
      <c r="BK2" s="301"/>
      <c r="BL2" s="302" t="s">
        <v>306</v>
      </c>
      <c r="BM2" s="303"/>
      <c r="BN2" s="303"/>
      <c r="BO2" s="286" t="s">
        <v>5</v>
      </c>
      <c r="BP2" s="286"/>
      <c r="BQ2" s="286"/>
      <c r="BR2" s="9"/>
    </row>
    <row r="3" spans="2:71" ht="23.25" customHeight="1" x14ac:dyDescent="0.2">
      <c r="B3" s="59" t="s">
        <v>6</v>
      </c>
      <c r="C3" s="59"/>
      <c r="D3" s="59"/>
      <c r="E3" s="59"/>
      <c r="F3" s="59"/>
      <c r="G3" s="59"/>
      <c r="H3" s="59"/>
      <c r="I3" s="59"/>
      <c r="J3" s="59"/>
      <c r="K3" s="289" t="s">
        <v>261</v>
      </c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Z3" s="290" t="s">
        <v>7</v>
      </c>
      <c r="BA3" s="290"/>
      <c r="BB3" s="290"/>
      <c r="BC3" s="290"/>
      <c r="BD3" s="290"/>
      <c r="BE3" s="290"/>
      <c r="BF3" s="290"/>
      <c r="BG3" s="290"/>
      <c r="BH3" s="290"/>
      <c r="BI3" s="301" t="s">
        <v>253</v>
      </c>
      <c r="BJ3" s="301"/>
      <c r="BK3" s="301"/>
      <c r="BL3" s="301"/>
      <c r="BM3" s="301"/>
      <c r="BN3" s="301"/>
      <c r="BO3" s="301"/>
      <c r="BP3" s="301"/>
      <c r="BQ3" s="301"/>
      <c r="BR3" s="6"/>
    </row>
    <row r="4" spans="2:71" ht="13.5" customHeight="1" x14ac:dyDescent="0.2">
      <c r="J4" s="27"/>
      <c r="K4" s="288" t="s">
        <v>109</v>
      </c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</row>
    <row r="6" spans="2:71" ht="23.25" customHeight="1" x14ac:dyDescent="0.2">
      <c r="B6" s="304" t="s">
        <v>164</v>
      </c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04"/>
      <c r="BI6" s="304"/>
      <c r="BJ6" s="304"/>
      <c r="BK6" s="304"/>
      <c r="BL6" s="304"/>
      <c r="BM6" s="304"/>
      <c r="BN6" s="304"/>
      <c r="BO6" s="304"/>
      <c r="BP6" s="304"/>
      <c r="BQ6" s="304"/>
      <c r="BR6" s="7"/>
    </row>
    <row r="7" spans="2:71" ht="21.75" customHeight="1" x14ac:dyDescent="0.2">
      <c r="B7" s="304" t="s">
        <v>272</v>
      </c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  <c r="BE7" s="304"/>
      <c r="BF7" s="304"/>
      <c r="BG7" s="304"/>
      <c r="BH7" s="304"/>
      <c r="BI7" s="304"/>
      <c r="BJ7" s="304"/>
      <c r="BK7" s="304"/>
      <c r="BL7" s="304"/>
      <c r="BM7" s="304"/>
      <c r="BN7" s="304"/>
      <c r="BO7" s="304"/>
      <c r="BP7" s="304"/>
      <c r="BQ7" s="304"/>
      <c r="BR7" s="7"/>
    </row>
    <row r="8" spans="2:71" ht="13.5" customHeight="1" x14ac:dyDescent="0.2">
      <c r="AN8" s="305" t="s">
        <v>165</v>
      </c>
      <c r="AO8" s="305"/>
      <c r="AP8" s="305"/>
      <c r="AQ8" s="305"/>
      <c r="AR8" s="305"/>
      <c r="AS8" s="305"/>
      <c r="AT8" s="305"/>
      <c r="AU8" s="305"/>
      <c r="AV8" s="305"/>
      <c r="AW8" s="306" t="s">
        <v>22</v>
      </c>
      <c r="AX8" s="306"/>
      <c r="AY8" s="306"/>
      <c r="AZ8" s="306"/>
      <c r="BA8" s="306"/>
      <c r="BB8" s="306"/>
      <c r="BC8" s="306"/>
      <c r="BD8" s="306"/>
      <c r="BE8" s="306"/>
      <c r="BF8" s="306"/>
      <c r="BG8" s="306"/>
      <c r="BH8" s="306"/>
      <c r="BI8" s="254">
        <v>1801009</v>
      </c>
      <c r="BJ8" s="254"/>
      <c r="BK8" s="254"/>
      <c r="BL8" s="254"/>
      <c r="BM8" s="254"/>
      <c r="BN8" s="254"/>
      <c r="BO8" s="254"/>
      <c r="BP8" s="254"/>
      <c r="BQ8" s="254"/>
      <c r="BR8" s="8"/>
    </row>
    <row r="9" spans="2:71" ht="13.5" customHeight="1" x14ac:dyDescent="0.2"/>
    <row r="10" spans="2:71" ht="46.5" customHeight="1" x14ac:dyDescent="0.2">
      <c r="B10" s="286" t="s">
        <v>113</v>
      </c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54" t="s">
        <v>24</v>
      </c>
      <c r="AM10" s="254"/>
      <c r="AN10" s="254"/>
      <c r="AO10" s="254"/>
      <c r="AP10" s="254"/>
      <c r="AQ10" s="254" t="s">
        <v>114</v>
      </c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 t="s">
        <v>115</v>
      </c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"/>
    </row>
    <row r="11" spans="2:71" ht="13.5" customHeight="1" x14ac:dyDescent="0.2">
      <c r="B11" s="307">
        <v>1</v>
      </c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254">
        <v>2</v>
      </c>
      <c r="AM11" s="254"/>
      <c r="AN11" s="254"/>
      <c r="AO11" s="254"/>
      <c r="AP11" s="254"/>
      <c r="AQ11" s="254">
        <v>3</v>
      </c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>
        <v>4</v>
      </c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4"/>
      <c r="BR11" s="254"/>
      <c r="BS11" s="6"/>
    </row>
    <row r="12" spans="2:71" ht="13.5" customHeight="1" x14ac:dyDescent="0.2">
      <c r="B12" s="293" t="s">
        <v>166</v>
      </c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82">
        <v>3000</v>
      </c>
      <c r="AM12" s="282"/>
      <c r="AN12" s="282"/>
      <c r="AO12" s="282"/>
      <c r="AP12" s="282"/>
      <c r="AQ12" s="287">
        <v>2817743</v>
      </c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>
        <v>2189265</v>
      </c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7"/>
      <c r="BR12" s="287"/>
      <c r="BS12" s="6"/>
    </row>
    <row r="13" spans="2:71" ht="13.5" customHeight="1" x14ac:dyDescent="0.2">
      <c r="B13" s="285" t="s">
        <v>167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2"/>
      <c r="AM13" s="282"/>
      <c r="AN13" s="282"/>
      <c r="AO13" s="282"/>
      <c r="AP13" s="282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  <c r="BO13" s="287"/>
      <c r="BP13" s="287"/>
      <c r="BQ13" s="287"/>
      <c r="BR13" s="287"/>
      <c r="BS13" s="6"/>
    </row>
    <row r="14" spans="2:71" ht="13.5" customHeight="1" x14ac:dyDescent="0.2">
      <c r="B14" s="291" t="s">
        <v>168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82"/>
      <c r="AM14" s="282"/>
      <c r="AN14" s="282"/>
      <c r="AO14" s="282"/>
      <c r="AP14" s="282"/>
      <c r="AQ14" s="287"/>
      <c r="AR14" s="287"/>
      <c r="AS14" s="287"/>
      <c r="AT14" s="287"/>
      <c r="AU14" s="287"/>
      <c r="AV14" s="287"/>
      <c r="AW14" s="287"/>
      <c r="AX14" s="287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6"/>
    </row>
    <row r="15" spans="2:71" ht="13.5" customHeight="1" x14ac:dyDescent="0.2">
      <c r="B15" s="291" t="s">
        <v>169</v>
      </c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82">
        <v>3005</v>
      </c>
      <c r="AM15" s="282"/>
      <c r="AN15" s="282"/>
      <c r="AO15" s="282"/>
      <c r="AP15" s="282"/>
      <c r="AQ15" s="287">
        <v>239</v>
      </c>
      <c r="AR15" s="287"/>
      <c r="AS15" s="287"/>
      <c r="AT15" s="287"/>
      <c r="AU15" s="287"/>
      <c r="AV15" s="287"/>
      <c r="AW15" s="287"/>
      <c r="AX15" s="287"/>
      <c r="AY15" s="287"/>
      <c r="AZ15" s="287"/>
      <c r="BA15" s="287"/>
      <c r="BB15" s="287"/>
      <c r="BC15" s="287"/>
      <c r="BD15" s="287"/>
      <c r="BE15" s="287">
        <v>256</v>
      </c>
      <c r="BF15" s="287"/>
      <c r="BG15" s="287"/>
      <c r="BH15" s="287"/>
      <c r="BI15" s="287"/>
      <c r="BJ15" s="287"/>
      <c r="BK15" s="287"/>
      <c r="BL15" s="287"/>
      <c r="BM15" s="287"/>
      <c r="BN15" s="287"/>
      <c r="BO15" s="287"/>
      <c r="BP15" s="287"/>
      <c r="BQ15" s="287"/>
      <c r="BR15" s="287"/>
      <c r="BS15" s="6"/>
    </row>
    <row r="16" spans="2:71" ht="13.5" customHeight="1" x14ac:dyDescent="0.2">
      <c r="B16" s="283" t="s">
        <v>170</v>
      </c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2">
        <v>3006</v>
      </c>
      <c r="AM16" s="282"/>
      <c r="AN16" s="282"/>
      <c r="AO16" s="282"/>
      <c r="AP16" s="282"/>
      <c r="AQ16" s="287"/>
      <c r="AR16" s="287"/>
      <c r="AS16" s="287"/>
      <c r="AT16" s="287"/>
      <c r="AU16" s="287"/>
      <c r="AV16" s="287"/>
      <c r="AW16" s="287"/>
      <c r="AX16" s="287"/>
      <c r="AY16" s="287"/>
      <c r="AZ16" s="287"/>
      <c r="BA16" s="287"/>
      <c r="BB16" s="287"/>
      <c r="BC16" s="287"/>
      <c r="BD16" s="287"/>
      <c r="BE16" s="287"/>
      <c r="BF16" s="287"/>
      <c r="BG16" s="287"/>
      <c r="BH16" s="287"/>
      <c r="BI16" s="287"/>
      <c r="BJ16" s="287"/>
      <c r="BK16" s="287"/>
      <c r="BL16" s="287"/>
      <c r="BM16" s="287"/>
      <c r="BN16" s="287"/>
      <c r="BO16" s="287"/>
      <c r="BP16" s="287"/>
      <c r="BQ16" s="287"/>
      <c r="BR16" s="287"/>
      <c r="BS16" s="6"/>
    </row>
    <row r="17" spans="2:71" ht="13.5" customHeight="1" x14ac:dyDescent="0.2">
      <c r="B17" s="283" t="s">
        <v>171</v>
      </c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2">
        <v>3010</v>
      </c>
      <c r="AM17" s="282"/>
      <c r="AN17" s="282"/>
      <c r="AO17" s="282"/>
      <c r="AP17" s="282"/>
      <c r="AQ17" s="287">
        <v>7214</v>
      </c>
      <c r="AR17" s="287"/>
      <c r="AS17" s="287"/>
      <c r="AT17" s="287"/>
      <c r="AU17" s="287"/>
      <c r="AV17" s="287"/>
      <c r="AW17" s="287"/>
      <c r="AX17" s="287"/>
      <c r="AY17" s="287"/>
      <c r="AZ17" s="287"/>
      <c r="BA17" s="287"/>
      <c r="BB17" s="287"/>
      <c r="BC17" s="287"/>
      <c r="BD17" s="287"/>
      <c r="BE17" s="287">
        <v>5786</v>
      </c>
      <c r="BF17" s="287"/>
      <c r="BG17" s="287"/>
      <c r="BH17" s="287"/>
      <c r="BI17" s="287"/>
      <c r="BJ17" s="287"/>
      <c r="BK17" s="287"/>
      <c r="BL17" s="287"/>
      <c r="BM17" s="287"/>
      <c r="BN17" s="287"/>
      <c r="BO17" s="287"/>
      <c r="BP17" s="287"/>
      <c r="BQ17" s="287"/>
      <c r="BR17" s="287"/>
      <c r="BS17" s="6"/>
    </row>
    <row r="18" spans="2:71" ht="13.5" customHeight="1" x14ac:dyDescent="0.2">
      <c r="B18" s="283" t="s">
        <v>204</v>
      </c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2" t="s">
        <v>205</v>
      </c>
      <c r="AM18" s="282"/>
      <c r="AN18" s="282"/>
      <c r="AO18" s="282"/>
      <c r="AP18" s="282"/>
      <c r="AQ18" s="287">
        <v>183379</v>
      </c>
      <c r="AR18" s="287"/>
      <c r="AS18" s="287"/>
      <c r="AT18" s="287"/>
      <c r="AU18" s="287"/>
      <c r="AV18" s="287"/>
      <c r="AW18" s="287"/>
      <c r="AX18" s="287"/>
      <c r="AY18" s="287"/>
      <c r="AZ18" s="287"/>
      <c r="BA18" s="287"/>
      <c r="BB18" s="287"/>
      <c r="BC18" s="287"/>
      <c r="BD18" s="287"/>
      <c r="BE18" s="287">
        <v>106888</v>
      </c>
      <c r="BF18" s="287"/>
      <c r="BG18" s="287"/>
      <c r="BH18" s="287"/>
      <c r="BI18" s="287"/>
      <c r="BJ18" s="287"/>
      <c r="BK18" s="287"/>
      <c r="BL18" s="287"/>
      <c r="BM18" s="287"/>
      <c r="BN18" s="287"/>
      <c r="BO18" s="287"/>
      <c r="BP18" s="287"/>
      <c r="BQ18" s="287"/>
      <c r="BR18" s="287"/>
      <c r="BS18" s="6"/>
    </row>
    <row r="19" spans="2:71" ht="13.5" customHeight="1" x14ac:dyDescent="0.2">
      <c r="B19" s="283" t="s">
        <v>206</v>
      </c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2" t="s">
        <v>207</v>
      </c>
      <c r="AM19" s="282"/>
      <c r="AN19" s="282"/>
      <c r="AO19" s="282"/>
      <c r="AP19" s="282"/>
      <c r="AQ19" s="287">
        <v>9735</v>
      </c>
      <c r="AR19" s="287"/>
      <c r="AS19" s="287"/>
      <c r="AT19" s="287"/>
      <c r="AU19" s="287"/>
      <c r="AV19" s="287"/>
      <c r="AW19" s="287"/>
      <c r="AX19" s="287"/>
      <c r="AY19" s="287"/>
      <c r="AZ19" s="287"/>
      <c r="BA19" s="287"/>
      <c r="BB19" s="287"/>
      <c r="BC19" s="287"/>
      <c r="BD19" s="287"/>
      <c r="BE19" s="287">
        <v>7168</v>
      </c>
      <c r="BF19" s="287"/>
      <c r="BG19" s="287"/>
      <c r="BH19" s="287"/>
      <c r="BI19" s="287"/>
      <c r="BJ19" s="287"/>
      <c r="BK19" s="287"/>
      <c r="BL19" s="287"/>
      <c r="BM19" s="287"/>
      <c r="BN19" s="287"/>
      <c r="BO19" s="287"/>
      <c r="BP19" s="287"/>
      <c r="BQ19" s="287"/>
      <c r="BR19" s="287"/>
      <c r="BS19" s="6"/>
    </row>
    <row r="20" spans="2:71" ht="13.5" customHeight="1" x14ac:dyDescent="0.2">
      <c r="B20" s="292" t="s">
        <v>172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82">
        <v>3095</v>
      </c>
      <c r="AM20" s="282"/>
      <c r="AN20" s="282"/>
      <c r="AO20" s="282"/>
      <c r="AP20" s="282"/>
      <c r="AQ20" s="287">
        <v>36256</v>
      </c>
      <c r="AR20" s="287"/>
      <c r="AS20" s="287"/>
      <c r="AT20" s="287"/>
      <c r="AU20" s="287"/>
      <c r="AV20" s="287"/>
      <c r="AW20" s="287"/>
      <c r="AX20" s="287"/>
      <c r="AY20" s="287"/>
      <c r="AZ20" s="287"/>
      <c r="BA20" s="287"/>
      <c r="BB20" s="287"/>
      <c r="BC20" s="287"/>
      <c r="BD20" s="287"/>
      <c r="BE20" s="287">
        <v>142226</v>
      </c>
      <c r="BF20" s="287"/>
      <c r="BG20" s="287"/>
      <c r="BH20" s="287"/>
      <c r="BI20" s="287"/>
      <c r="BJ20" s="287"/>
      <c r="BK20" s="287"/>
      <c r="BL20" s="287"/>
      <c r="BM20" s="287"/>
      <c r="BN20" s="287"/>
      <c r="BO20" s="287"/>
      <c r="BP20" s="287"/>
      <c r="BQ20" s="287"/>
      <c r="BR20" s="287"/>
      <c r="BS20" s="6"/>
    </row>
    <row r="21" spans="2:71" ht="13.5" customHeight="1" x14ac:dyDescent="0.2">
      <c r="B21" s="292" t="s">
        <v>173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82">
        <v>3100</v>
      </c>
      <c r="AM21" s="282"/>
      <c r="AN21" s="282"/>
      <c r="AO21" s="282"/>
      <c r="AP21" s="282"/>
      <c r="AQ21" s="282" t="s">
        <v>273</v>
      </c>
      <c r="AR21" s="282"/>
      <c r="AS21" s="282"/>
      <c r="AT21" s="282"/>
      <c r="AU21" s="282"/>
      <c r="AV21" s="282"/>
      <c r="AW21" s="282"/>
      <c r="AX21" s="282"/>
      <c r="AY21" s="282"/>
      <c r="AZ21" s="282"/>
      <c r="BA21" s="282"/>
      <c r="BB21" s="282"/>
      <c r="BC21" s="282"/>
      <c r="BD21" s="282"/>
      <c r="BE21" s="282" t="s">
        <v>274</v>
      </c>
      <c r="BF21" s="282"/>
      <c r="BG21" s="282"/>
      <c r="BH21" s="282"/>
      <c r="BI21" s="282"/>
      <c r="BJ21" s="282"/>
      <c r="BK21" s="282"/>
      <c r="BL21" s="282"/>
      <c r="BM21" s="282"/>
      <c r="BN21" s="282"/>
      <c r="BO21" s="282"/>
      <c r="BP21" s="282"/>
      <c r="BQ21" s="282"/>
      <c r="BR21" s="282"/>
      <c r="BS21" s="6"/>
    </row>
    <row r="22" spans="2:71" ht="13.5" customHeight="1" x14ac:dyDescent="0.2">
      <c r="B22" s="285" t="s">
        <v>174</v>
      </c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82"/>
      <c r="BB22" s="282"/>
      <c r="BC22" s="282"/>
      <c r="BD22" s="282"/>
      <c r="BE22" s="282"/>
      <c r="BF22" s="282"/>
      <c r="BG22" s="282"/>
      <c r="BH22" s="282"/>
      <c r="BI22" s="282"/>
      <c r="BJ22" s="282"/>
      <c r="BK22" s="282"/>
      <c r="BL22" s="282"/>
      <c r="BM22" s="282"/>
      <c r="BN22" s="282"/>
      <c r="BO22" s="282"/>
      <c r="BP22" s="282"/>
      <c r="BQ22" s="282"/>
      <c r="BR22" s="282"/>
      <c r="BS22" s="6"/>
    </row>
    <row r="23" spans="2:71" ht="13.5" customHeight="1" x14ac:dyDescent="0.2">
      <c r="B23" s="283" t="s">
        <v>175</v>
      </c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2">
        <v>3105</v>
      </c>
      <c r="AM23" s="282"/>
      <c r="AN23" s="282"/>
      <c r="AO23" s="282"/>
      <c r="AP23" s="282"/>
      <c r="AQ23" s="286" t="s">
        <v>275</v>
      </c>
      <c r="AR23" s="286"/>
      <c r="AS23" s="286"/>
      <c r="AT23" s="286"/>
      <c r="AU23" s="286"/>
      <c r="AV23" s="286"/>
      <c r="AW23" s="286"/>
      <c r="AX23" s="286"/>
      <c r="AY23" s="286"/>
      <c r="AZ23" s="286"/>
      <c r="BA23" s="286"/>
      <c r="BB23" s="286"/>
      <c r="BC23" s="286"/>
      <c r="BD23" s="286"/>
      <c r="BE23" s="286" t="s">
        <v>276</v>
      </c>
      <c r="BF23" s="286"/>
      <c r="BG23" s="286"/>
      <c r="BH23" s="286"/>
      <c r="BI23" s="286"/>
      <c r="BJ23" s="286"/>
      <c r="BK23" s="286"/>
      <c r="BL23" s="286"/>
      <c r="BM23" s="286"/>
      <c r="BN23" s="286"/>
      <c r="BO23" s="286"/>
      <c r="BP23" s="286"/>
      <c r="BQ23" s="286"/>
      <c r="BR23" s="286"/>
      <c r="BS23" s="6"/>
    </row>
    <row r="24" spans="2:71" ht="13.5" customHeight="1" x14ac:dyDescent="0.2">
      <c r="B24" s="283" t="s">
        <v>176</v>
      </c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2">
        <v>3110</v>
      </c>
      <c r="AM24" s="282"/>
      <c r="AN24" s="282"/>
      <c r="AO24" s="282"/>
      <c r="AP24" s="282"/>
      <c r="AQ24" s="286" t="s">
        <v>277</v>
      </c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  <c r="BE24" s="286" t="s">
        <v>278</v>
      </c>
      <c r="BF24" s="286"/>
      <c r="BG24" s="286"/>
      <c r="BH24" s="286"/>
      <c r="BI24" s="286"/>
      <c r="BJ24" s="286"/>
      <c r="BK24" s="286"/>
      <c r="BL24" s="286"/>
      <c r="BM24" s="286"/>
      <c r="BN24" s="286"/>
      <c r="BO24" s="286"/>
      <c r="BP24" s="286"/>
      <c r="BQ24" s="286"/>
      <c r="BR24" s="286"/>
      <c r="BS24" s="6"/>
    </row>
    <row r="25" spans="2:71" ht="13.5" customHeight="1" x14ac:dyDescent="0.2">
      <c r="B25" s="283" t="s">
        <v>177</v>
      </c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2">
        <v>3115</v>
      </c>
      <c r="AM25" s="282"/>
      <c r="AN25" s="282"/>
      <c r="AO25" s="282"/>
      <c r="AP25" s="282"/>
      <c r="AQ25" s="286" t="s">
        <v>279</v>
      </c>
      <c r="AR25" s="286"/>
      <c r="AS25" s="286"/>
      <c r="AT25" s="286"/>
      <c r="AU25" s="286"/>
      <c r="AV25" s="286"/>
      <c r="AW25" s="286"/>
      <c r="AX25" s="286"/>
      <c r="AY25" s="286"/>
      <c r="AZ25" s="286"/>
      <c r="BA25" s="286"/>
      <c r="BB25" s="286"/>
      <c r="BC25" s="286"/>
      <c r="BD25" s="286"/>
      <c r="BE25" s="286" t="s">
        <v>280</v>
      </c>
      <c r="BF25" s="286"/>
      <c r="BG25" s="286"/>
      <c r="BH25" s="286"/>
      <c r="BI25" s="286"/>
      <c r="BJ25" s="286"/>
      <c r="BK25" s="286"/>
      <c r="BL25" s="286"/>
      <c r="BM25" s="286"/>
      <c r="BN25" s="286"/>
      <c r="BO25" s="286"/>
      <c r="BP25" s="286"/>
      <c r="BQ25" s="286"/>
      <c r="BR25" s="286"/>
      <c r="BS25" s="6"/>
    </row>
    <row r="26" spans="2:71" ht="13.5" customHeight="1" x14ac:dyDescent="0.2">
      <c r="B26" s="283" t="s">
        <v>208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2" t="s">
        <v>209</v>
      </c>
      <c r="AM26" s="282"/>
      <c r="AN26" s="282"/>
      <c r="AO26" s="282"/>
      <c r="AP26" s="282"/>
      <c r="AQ26" s="286" t="s">
        <v>281</v>
      </c>
      <c r="AR26" s="286"/>
      <c r="AS26" s="286"/>
      <c r="AT26" s="286"/>
      <c r="AU26" s="286"/>
      <c r="AV26" s="286"/>
      <c r="AW26" s="286"/>
      <c r="AX26" s="286"/>
      <c r="AY26" s="286"/>
      <c r="AZ26" s="286"/>
      <c r="BA26" s="286"/>
      <c r="BB26" s="286"/>
      <c r="BC26" s="286"/>
      <c r="BD26" s="286"/>
      <c r="BE26" s="286" t="s">
        <v>282</v>
      </c>
      <c r="BF26" s="286"/>
      <c r="BG26" s="286"/>
      <c r="BH26" s="286"/>
      <c r="BI26" s="286"/>
      <c r="BJ26" s="286"/>
      <c r="BK26" s="286"/>
      <c r="BL26" s="286"/>
      <c r="BM26" s="286"/>
      <c r="BN26" s="286"/>
      <c r="BO26" s="286"/>
      <c r="BP26" s="286"/>
      <c r="BQ26" s="286"/>
      <c r="BR26" s="286"/>
      <c r="BS26" s="6"/>
    </row>
    <row r="27" spans="2:71" ht="13.5" customHeight="1" x14ac:dyDescent="0.2">
      <c r="B27" s="283" t="s">
        <v>178</v>
      </c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2">
        <v>3190</v>
      </c>
      <c r="AM27" s="282"/>
      <c r="AN27" s="282"/>
      <c r="AO27" s="282"/>
      <c r="AP27" s="282"/>
      <c r="AQ27" s="286" t="s">
        <v>283</v>
      </c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 t="s">
        <v>284</v>
      </c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P27" s="286"/>
      <c r="BQ27" s="286"/>
      <c r="BR27" s="286"/>
      <c r="BS27" s="6"/>
    </row>
    <row r="28" spans="2:71" ht="13.5" customHeight="1" x14ac:dyDescent="0.2">
      <c r="B28" s="294" t="s">
        <v>179</v>
      </c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  <c r="AK28" s="294"/>
      <c r="AL28" s="284">
        <v>3195</v>
      </c>
      <c r="AM28" s="284"/>
      <c r="AN28" s="284"/>
      <c r="AO28" s="284"/>
      <c r="AP28" s="284"/>
      <c r="AQ28" s="286" t="s">
        <v>285</v>
      </c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 t="s">
        <v>286</v>
      </c>
      <c r="BF28" s="286"/>
      <c r="BG28" s="286"/>
      <c r="BH28" s="286"/>
      <c r="BI28" s="286"/>
      <c r="BJ28" s="286"/>
      <c r="BK28" s="286"/>
      <c r="BL28" s="286"/>
      <c r="BM28" s="286"/>
      <c r="BN28" s="286"/>
      <c r="BO28" s="286"/>
      <c r="BP28" s="286"/>
      <c r="BQ28" s="286"/>
      <c r="BR28" s="286"/>
      <c r="BS28" s="6"/>
    </row>
    <row r="29" spans="2:71" ht="13.5" customHeight="1" x14ac:dyDescent="0.2">
      <c r="B29" s="293" t="s">
        <v>180</v>
      </c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82">
        <v>3200</v>
      </c>
      <c r="AM29" s="282"/>
      <c r="AN29" s="282"/>
      <c r="AO29" s="282"/>
      <c r="AP29" s="282"/>
      <c r="AQ29" s="287"/>
      <c r="AR29" s="287"/>
      <c r="AS29" s="287"/>
      <c r="AT29" s="287"/>
      <c r="AU29" s="287"/>
      <c r="AV29" s="287"/>
      <c r="AW29" s="287"/>
      <c r="AX29" s="287"/>
      <c r="AY29" s="287"/>
      <c r="AZ29" s="287"/>
      <c r="BA29" s="287"/>
      <c r="BB29" s="287"/>
      <c r="BC29" s="287"/>
      <c r="BD29" s="287"/>
      <c r="BE29" s="286"/>
      <c r="BF29" s="286"/>
      <c r="BG29" s="286"/>
      <c r="BH29" s="286"/>
      <c r="BI29" s="286"/>
      <c r="BJ29" s="286"/>
      <c r="BK29" s="286"/>
      <c r="BL29" s="286"/>
      <c r="BM29" s="286"/>
      <c r="BN29" s="286"/>
      <c r="BO29" s="286"/>
      <c r="BP29" s="286"/>
      <c r="BQ29" s="286"/>
      <c r="BR29" s="286"/>
      <c r="BS29" s="6"/>
    </row>
    <row r="30" spans="2:71" ht="13.5" customHeight="1" x14ac:dyDescent="0.2">
      <c r="B30" s="285" t="s">
        <v>181</v>
      </c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2"/>
      <c r="AM30" s="282"/>
      <c r="AN30" s="282"/>
      <c r="AO30" s="282"/>
      <c r="AP30" s="282"/>
      <c r="AQ30" s="287"/>
      <c r="AR30" s="287"/>
      <c r="AS30" s="287"/>
      <c r="AT30" s="287"/>
      <c r="AU30" s="287"/>
      <c r="AV30" s="287"/>
      <c r="AW30" s="287"/>
      <c r="AX30" s="287"/>
      <c r="AY30" s="287"/>
      <c r="AZ30" s="287"/>
      <c r="BA30" s="287"/>
      <c r="BB30" s="287"/>
      <c r="BC30" s="287"/>
      <c r="BD30" s="287"/>
      <c r="BE30" s="286"/>
      <c r="BF30" s="286"/>
      <c r="BG30" s="286"/>
      <c r="BH30" s="286"/>
      <c r="BI30" s="286"/>
      <c r="BJ30" s="286"/>
      <c r="BK30" s="286"/>
      <c r="BL30" s="286"/>
      <c r="BM30" s="286"/>
      <c r="BN30" s="286"/>
      <c r="BO30" s="286"/>
      <c r="BP30" s="286"/>
      <c r="BQ30" s="286"/>
      <c r="BR30" s="286"/>
      <c r="BS30" s="6"/>
    </row>
    <row r="31" spans="2:71" ht="13.5" customHeight="1" x14ac:dyDescent="0.2">
      <c r="B31" s="296" t="s">
        <v>182</v>
      </c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96"/>
      <c r="AE31" s="296"/>
      <c r="AF31" s="296"/>
      <c r="AG31" s="296"/>
      <c r="AH31" s="296"/>
      <c r="AI31" s="296"/>
      <c r="AJ31" s="296"/>
      <c r="AK31" s="296"/>
      <c r="AL31" s="282"/>
      <c r="AM31" s="282"/>
      <c r="AN31" s="282"/>
      <c r="AO31" s="282"/>
      <c r="AP31" s="282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7"/>
      <c r="BB31" s="287"/>
      <c r="BC31" s="287"/>
      <c r="BD31" s="287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6"/>
    </row>
    <row r="32" spans="2:71" ht="13.5" customHeight="1" x14ac:dyDescent="0.2">
      <c r="B32" s="295" t="s">
        <v>183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82">
        <v>3205</v>
      </c>
      <c r="AM32" s="282"/>
      <c r="AN32" s="282"/>
      <c r="AO32" s="282"/>
      <c r="AP32" s="282"/>
      <c r="AQ32" s="287"/>
      <c r="AR32" s="287"/>
      <c r="AS32" s="287"/>
      <c r="AT32" s="287"/>
      <c r="AU32" s="287"/>
      <c r="AV32" s="287"/>
      <c r="AW32" s="287"/>
      <c r="AX32" s="287"/>
      <c r="AY32" s="287"/>
      <c r="AZ32" s="287"/>
      <c r="BA32" s="287"/>
      <c r="BB32" s="287"/>
      <c r="BC32" s="287"/>
      <c r="BD32" s="287"/>
      <c r="BE32" s="286" t="s">
        <v>287</v>
      </c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6"/>
    </row>
    <row r="33" spans="2:71" ht="13.5" customHeight="1" x14ac:dyDescent="0.2">
      <c r="B33" s="292" t="s">
        <v>184</v>
      </c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82">
        <v>3215</v>
      </c>
      <c r="AM33" s="282"/>
      <c r="AN33" s="282"/>
      <c r="AO33" s="282"/>
      <c r="AP33" s="282"/>
      <c r="AQ33" s="287">
        <v>13</v>
      </c>
      <c r="AR33" s="287"/>
      <c r="AS33" s="287"/>
      <c r="AT33" s="287"/>
      <c r="AU33" s="287"/>
      <c r="AV33" s="287"/>
      <c r="AW33" s="287"/>
      <c r="AX33" s="287"/>
      <c r="AY33" s="287"/>
      <c r="AZ33" s="287"/>
      <c r="BA33" s="287"/>
      <c r="BB33" s="287"/>
      <c r="BC33" s="287"/>
      <c r="BD33" s="287"/>
      <c r="BE33" s="286" t="s">
        <v>288</v>
      </c>
      <c r="BF33" s="286"/>
      <c r="BG33" s="286"/>
      <c r="BH33" s="286"/>
      <c r="BI33" s="286"/>
      <c r="BJ33" s="286"/>
      <c r="BK33" s="286"/>
      <c r="BL33" s="286"/>
      <c r="BM33" s="286"/>
      <c r="BN33" s="286"/>
      <c r="BO33" s="286"/>
      <c r="BP33" s="286"/>
      <c r="BQ33" s="286"/>
      <c r="BR33" s="286"/>
      <c r="BS33" s="6"/>
    </row>
    <row r="34" spans="2:71" ht="13.5" customHeight="1" x14ac:dyDescent="0.2">
      <c r="B34" s="296" t="s">
        <v>185</v>
      </c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  <c r="AL34" s="282"/>
      <c r="AM34" s="282"/>
      <c r="AN34" s="282"/>
      <c r="AO34" s="282"/>
      <c r="AP34" s="282"/>
      <c r="AQ34" s="287"/>
      <c r="AR34" s="287"/>
      <c r="AS34" s="287"/>
      <c r="AT34" s="287"/>
      <c r="AU34" s="287"/>
      <c r="AV34" s="287"/>
      <c r="AW34" s="287"/>
      <c r="AX34" s="287"/>
      <c r="AY34" s="287"/>
      <c r="AZ34" s="287"/>
      <c r="BA34" s="287"/>
      <c r="BB34" s="287"/>
      <c r="BC34" s="287"/>
      <c r="BD34" s="287"/>
      <c r="BE34" s="286"/>
      <c r="BF34" s="286"/>
      <c r="BG34" s="286"/>
      <c r="BH34" s="286"/>
      <c r="BI34" s="286"/>
      <c r="BJ34" s="286"/>
      <c r="BK34" s="286"/>
      <c r="BL34" s="286"/>
      <c r="BM34" s="286"/>
      <c r="BN34" s="286"/>
      <c r="BO34" s="286"/>
      <c r="BP34" s="286"/>
      <c r="BQ34" s="286"/>
      <c r="BR34" s="286"/>
      <c r="BS34" s="6"/>
    </row>
    <row r="35" spans="2:71" ht="13.5" customHeight="1" x14ac:dyDescent="0.2">
      <c r="B35" s="296" t="s">
        <v>186</v>
      </c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6"/>
      <c r="AH35" s="296"/>
      <c r="AI35" s="296"/>
      <c r="AJ35" s="296"/>
      <c r="AK35" s="296"/>
      <c r="AL35" s="282">
        <v>3220</v>
      </c>
      <c r="AM35" s="282"/>
      <c r="AN35" s="282"/>
      <c r="AO35" s="282"/>
      <c r="AP35" s="282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7"/>
      <c r="BB35" s="287"/>
      <c r="BC35" s="287"/>
      <c r="BD35" s="287"/>
      <c r="BE35" s="286"/>
      <c r="BF35" s="286"/>
      <c r="BG35" s="286"/>
      <c r="BH35" s="286"/>
      <c r="BI35" s="286"/>
      <c r="BJ35" s="286"/>
      <c r="BK35" s="286"/>
      <c r="BL35" s="286"/>
      <c r="BM35" s="286"/>
      <c r="BN35" s="286"/>
      <c r="BO35" s="286"/>
      <c r="BP35" s="286"/>
      <c r="BQ35" s="286"/>
      <c r="BR35" s="286"/>
      <c r="BS35" s="6"/>
    </row>
    <row r="36" spans="2:71" ht="13.5" customHeight="1" x14ac:dyDescent="0.2">
      <c r="B36" s="283" t="s">
        <v>187</v>
      </c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2">
        <v>3225</v>
      </c>
      <c r="AM36" s="282"/>
      <c r="AN36" s="282"/>
      <c r="AO36" s="282"/>
      <c r="AP36" s="282"/>
      <c r="AQ36" s="287"/>
      <c r="AR36" s="287"/>
      <c r="AS36" s="287"/>
      <c r="AT36" s="287"/>
      <c r="AU36" s="287"/>
      <c r="AV36" s="287"/>
      <c r="AW36" s="287"/>
      <c r="AX36" s="287"/>
      <c r="AY36" s="287"/>
      <c r="AZ36" s="287"/>
      <c r="BA36" s="287"/>
      <c r="BB36" s="287"/>
      <c r="BC36" s="287"/>
      <c r="BD36" s="287"/>
      <c r="BE36" s="286"/>
      <c r="BF36" s="286"/>
      <c r="BG36" s="286"/>
      <c r="BH36" s="286"/>
      <c r="BI36" s="286"/>
      <c r="BJ36" s="286"/>
      <c r="BK36" s="286"/>
      <c r="BL36" s="286"/>
      <c r="BM36" s="286"/>
      <c r="BN36" s="286"/>
      <c r="BO36" s="286"/>
      <c r="BP36" s="286"/>
      <c r="BQ36" s="286"/>
      <c r="BR36" s="286"/>
      <c r="BS36" s="6"/>
    </row>
    <row r="37" spans="2:71" ht="13.5" customHeight="1" x14ac:dyDescent="0.2">
      <c r="B37" s="292" t="s">
        <v>172</v>
      </c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82">
        <v>3250</v>
      </c>
      <c r="AM37" s="282"/>
      <c r="AN37" s="282"/>
      <c r="AO37" s="282"/>
      <c r="AP37" s="282"/>
      <c r="AQ37" s="287"/>
      <c r="AR37" s="28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287"/>
      <c r="BD37" s="287"/>
      <c r="BE37" s="286"/>
      <c r="BF37" s="286"/>
      <c r="BG37" s="286"/>
      <c r="BH37" s="286"/>
      <c r="BI37" s="286"/>
      <c r="BJ37" s="286"/>
      <c r="BK37" s="286"/>
      <c r="BL37" s="286"/>
      <c r="BM37" s="286"/>
      <c r="BN37" s="286"/>
      <c r="BO37" s="286"/>
      <c r="BP37" s="286"/>
      <c r="BQ37" s="286"/>
      <c r="BR37" s="286"/>
      <c r="BS37" s="6"/>
    </row>
    <row r="38" spans="2:71" ht="13.5" customHeight="1" x14ac:dyDescent="0.2">
      <c r="B38" s="292" t="s">
        <v>188</v>
      </c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82">
        <v>3255</v>
      </c>
      <c r="AM38" s="282"/>
      <c r="AN38" s="282"/>
      <c r="AO38" s="282"/>
      <c r="AP38" s="282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82"/>
      <c r="BF38" s="282"/>
      <c r="BG38" s="282"/>
      <c r="BH38" s="282"/>
      <c r="BI38" s="282"/>
      <c r="BJ38" s="282"/>
      <c r="BK38" s="282"/>
      <c r="BL38" s="282"/>
      <c r="BM38" s="282"/>
      <c r="BN38" s="282"/>
      <c r="BO38" s="282"/>
      <c r="BP38" s="282"/>
      <c r="BQ38" s="282"/>
      <c r="BR38" s="282"/>
      <c r="BS38" s="6"/>
    </row>
    <row r="39" spans="2:71" ht="13.5" customHeight="1" x14ac:dyDescent="0.2">
      <c r="B39" s="296" t="s">
        <v>182</v>
      </c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  <c r="AI39" s="296"/>
      <c r="AJ39" s="296"/>
      <c r="AK39" s="296"/>
      <c r="AL39" s="282"/>
      <c r="AM39" s="282"/>
      <c r="AN39" s="282"/>
      <c r="AO39" s="282"/>
      <c r="AP39" s="282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82"/>
      <c r="BF39" s="282"/>
      <c r="BG39" s="282"/>
      <c r="BH39" s="282"/>
      <c r="BI39" s="282"/>
      <c r="BJ39" s="282"/>
      <c r="BK39" s="282"/>
      <c r="BL39" s="282"/>
      <c r="BM39" s="282"/>
      <c r="BN39" s="282"/>
      <c r="BO39" s="282"/>
      <c r="BP39" s="282"/>
      <c r="BQ39" s="282"/>
      <c r="BR39" s="282"/>
      <c r="BS39" s="6"/>
    </row>
    <row r="40" spans="2:71" ht="13.5" customHeight="1" x14ac:dyDescent="0.2">
      <c r="B40" s="296" t="s">
        <v>183</v>
      </c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6"/>
      <c r="AH40" s="296"/>
      <c r="AI40" s="296"/>
      <c r="AJ40" s="296"/>
      <c r="AK40" s="296"/>
      <c r="AL40" s="282">
        <v>3260</v>
      </c>
      <c r="AM40" s="282"/>
      <c r="AN40" s="282"/>
      <c r="AO40" s="282"/>
      <c r="AP40" s="282"/>
      <c r="AQ40" s="286" t="s">
        <v>289</v>
      </c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 t="s">
        <v>290</v>
      </c>
      <c r="BF40" s="286"/>
      <c r="BG40" s="286"/>
      <c r="BH40" s="286"/>
      <c r="BI40" s="286"/>
      <c r="BJ40" s="286"/>
      <c r="BK40" s="286"/>
      <c r="BL40" s="286"/>
      <c r="BM40" s="286"/>
      <c r="BN40" s="286"/>
      <c r="BO40" s="286"/>
      <c r="BP40" s="286"/>
      <c r="BQ40" s="286"/>
      <c r="BR40" s="286"/>
      <c r="BS40" s="6"/>
    </row>
    <row r="41" spans="2:71" ht="13.5" customHeight="1" x14ac:dyDescent="0.2">
      <c r="B41" s="283" t="s">
        <v>189</v>
      </c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2">
        <v>3270</v>
      </c>
      <c r="AM41" s="282"/>
      <c r="AN41" s="282"/>
      <c r="AO41" s="282"/>
      <c r="AP41" s="282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286"/>
      <c r="BH41" s="286"/>
      <c r="BI41" s="286"/>
      <c r="BJ41" s="286"/>
      <c r="BK41" s="286"/>
      <c r="BL41" s="286"/>
      <c r="BM41" s="286"/>
      <c r="BN41" s="286"/>
      <c r="BO41" s="286"/>
      <c r="BP41" s="286"/>
      <c r="BQ41" s="286"/>
      <c r="BR41" s="286"/>
      <c r="BS41" s="6"/>
    </row>
    <row r="42" spans="2:71" ht="13.5" customHeight="1" x14ac:dyDescent="0.2">
      <c r="B42" s="283" t="s">
        <v>190</v>
      </c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2">
        <v>3290</v>
      </c>
      <c r="AM42" s="282"/>
      <c r="AN42" s="282"/>
      <c r="AO42" s="282"/>
      <c r="AP42" s="282"/>
      <c r="AQ42" s="286" t="s">
        <v>291</v>
      </c>
      <c r="AR42" s="286"/>
      <c r="AS42" s="286"/>
      <c r="AT42" s="286"/>
      <c r="AU42" s="286"/>
      <c r="AV42" s="286"/>
      <c r="AW42" s="286"/>
      <c r="AX42" s="286"/>
      <c r="AY42" s="286"/>
      <c r="AZ42" s="286"/>
      <c r="BA42" s="286"/>
      <c r="BB42" s="286"/>
      <c r="BC42" s="286"/>
      <c r="BD42" s="286"/>
      <c r="BE42" s="286" t="s">
        <v>292</v>
      </c>
      <c r="BF42" s="286"/>
      <c r="BG42" s="286"/>
      <c r="BH42" s="286"/>
      <c r="BI42" s="286"/>
      <c r="BJ42" s="286"/>
      <c r="BK42" s="286"/>
      <c r="BL42" s="286"/>
      <c r="BM42" s="286"/>
      <c r="BN42" s="286"/>
      <c r="BO42" s="286"/>
      <c r="BP42" s="286"/>
      <c r="BQ42" s="286"/>
      <c r="BR42" s="286"/>
      <c r="BS42" s="6"/>
    </row>
    <row r="43" spans="2:71" ht="13.5" customHeight="1" x14ac:dyDescent="0.2">
      <c r="B43" s="294" t="s">
        <v>191</v>
      </c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4"/>
      <c r="AK43" s="294"/>
      <c r="AL43" s="284">
        <v>3295</v>
      </c>
      <c r="AM43" s="284"/>
      <c r="AN43" s="284"/>
      <c r="AO43" s="284"/>
      <c r="AP43" s="284"/>
      <c r="AQ43" s="286" t="s">
        <v>293</v>
      </c>
      <c r="AR43" s="286"/>
      <c r="AS43" s="286"/>
      <c r="AT43" s="286"/>
      <c r="AU43" s="286"/>
      <c r="AV43" s="286"/>
      <c r="AW43" s="286"/>
      <c r="AX43" s="286"/>
      <c r="AY43" s="286"/>
      <c r="AZ43" s="286"/>
      <c r="BA43" s="286"/>
      <c r="BB43" s="286"/>
      <c r="BC43" s="286"/>
      <c r="BD43" s="286"/>
      <c r="BE43" s="286" t="s">
        <v>294</v>
      </c>
      <c r="BF43" s="286"/>
      <c r="BG43" s="286"/>
      <c r="BH43" s="286"/>
      <c r="BI43" s="286"/>
      <c r="BJ43" s="286"/>
      <c r="BK43" s="286"/>
      <c r="BL43" s="286"/>
      <c r="BM43" s="286"/>
      <c r="BN43" s="286"/>
      <c r="BO43" s="286"/>
      <c r="BP43" s="286"/>
      <c r="BQ43" s="286"/>
      <c r="BR43" s="286"/>
      <c r="BS43" s="6"/>
    </row>
    <row r="44" spans="2:71" ht="13.5" customHeight="1" x14ac:dyDescent="0.2">
      <c r="B44" s="293" t="s">
        <v>192</v>
      </c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82">
        <v>3300</v>
      </c>
      <c r="AM44" s="282"/>
      <c r="AN44" s="282"/>
      <c r="AO44" s="282"/>
      <c r="AP44" s="282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6"/>
    </row>
    <row r="45" spans="2:71" ht="13.5" customHeight="1" x14ac:dyDescent="0.2">
      <c r="B45" s="285" t="s">
        <v>167</v>
      </c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5"/>
      <c r="AL45" s="282"/>
      <c r="AM45" s="282"/>
      <c r="AN45" s="282"/>
      <c r="AO45" s="282"/>
      <c r="AP45" s="282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6"/>
    </row>
    <row r="46" spans="2:71" ht="13.5" customHeight="1" x14ac:dyDescent="0.2">
      <c r="B46" s="291" t="s">
        <v>193</v>
      </c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82"/>
      <c r="AM46" s="282"/>
      <c r="AN46" s="282"/>
      <c r="AO46" s="282"/>
      <c r="AP46" s="282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6"/>
    </row>
    <row r="47" spans="2:71" ht="13.5" customHeight="1" x14ac:dyDescent="0.2">
      <c r="B47" s="291" t="s">
        <v>194</v>
      </c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1"/>
      <c r="AK47" s="291"/>
      <c r="AL47" s="282">
        <v>3305</v>
      </c>
      <c r="AM47" s="282"/>
      <c r="AN47" s="282"/>
      <c r="AO47" s="282"/>
      <c r="AP47" s="282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 t="s">
        <v>295</v>
      </c>
      <c r="BF47" s="286"/>
      <c r="BG47" s="286"/>
      <c r="BH47" s="286"/>
      <c r="BI47" s="286"/>
      <c r="BJ47" s="286"/>
      <c r="BK47" s="286"/>
      <c r="BL47" s="286"/>
      <c r="BM47" s="286"/>
      <c r="BN47" s="286"/>
      <c r="BO47" s="286"/>
      <c r="BP47" s="286"/>
      <c r="BQ47" s="286"/>
      <c r="BR47" s="286"/>
      <c r="BS47" s="6"/>
    </row>
    <row r="48" spans="2:71" ht="13.5" customHeight="1" x14ac:dyDescent="0.2">
      <c r="B48" s="292" t="s">
        <v>172</v>
      </c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82">
        <v>3340</v>
      </c>
      <c r="AM48" s="282"/>
      <c r="AN48" s="282"/>
      <c r="AO48" s="282"/>
      <c r="AP48" s="282"/>
      <c r="AQ48" s="286" t="s">
        <v>296</v>
      </c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 t="s">
        <v>297</v>
      </c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6"/>
    </row>
    <row r="49" spans="2:71" ht="13.5" customHeight="1" x14ac:dyDescent="0.2">
      <c r="B49" s="292" t="s">
        <v>195</v>
      </c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82">
        <v>3345</v>
      </c>
      <c r="AM49" s="282"/>
      <c r="AN49" s="282"/>
      <c r="AO49" s="282"/>
      <c r="AP49" s="282"/>
      <c r="AQ49" s="282"/>
      <c r="AR49" s="282"/>
      <c r="AS49" s="282"/>
      <c r="AT49" s="282"/>
      <c r="AU49" s="282"/>
      <c r="AV49" s="282"/>
      <c r="AW49" s="282"/>
      <c r="AX49" s="282"/>
      <c r="AY49" s="282"/>
      <c r="AZ49" s="282"/>
      <c r="BA49" s="282"/>
      <c r="BB49" s="282"/>
      <c r="BC49" s="282"/>
      <c r="BD49" s="282"/>
      <c r="BE49" s="282"/>
      <c r="BF49" s="282"/>
      <c r="BG49" s="282"/>
      <c r="BH49" s="282"/>
      <c r="BI49" s="282"/>
      <c r="BJ49" s="282"/>
      <c r="BK49" s="282"/>
      <c r="BL49" s="282"/>
      <c r="BM49" s="282"/>
      <c r="BN49" s="282"/>
      <c r="BO49" s="282"/>
      <c r="BP49" s="282"/>
      <c r="BQ49" s="282"/>
      <c r="BR49" s="282"/>
      <c r="BS49" s="6"/>
    </row>
    <row r="50" spans="2:71" ht="13.5" customHeight="1" x14ac:dyDescent="0.2">
      <c r="B50" s="291" t="s">
        <v>196</v>
      </c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82"/>
      <c r="AM50" s="282"/>
      <c r="AN50" s="282"/>
      <c r="AO50" s="282"/>
      <c r="AP50" s="282"/>
      <c r="AQ50" s="282"/>
      <c r="AR50" s="282"/>
      <c r="AS50" s="282"/>
      <c r="AT50" s="282"/>
      <c r="AU50" s="282"/>
      <c r="AV50" s="282"/>
      <c r="AW50" s="282"/>
      <c r="AX50" s="282"/>
      <c r="AY50" s="282"/>
      <c r="AZ50" s="282"/>
      <c r="BA50" s="282"/>
      <c r="BB50" s="282"/>
      <c r="BC50" s="282"/>
      <c r="BD50" s="282"/>
      <c r="BE50" s="282"/>
      <c r="BF50" s="282"/>
      <c r="BG50" s="282"/>
      <c r="BH50" s="282"/>
      <c r="BI50" s="282"/>
      <c r="BJ50" s="282"/>
      <c r="BK50" s="282"/>
      <c r="BL50" s="282"/>
      <c r="BM50" s="282"/>
      <c r="BN50" s="282"/>
      <c r="BO50" s="282"/>
      <c r="BP50" s="282"/>
      <c r="BQ50" s="282"/>
      <c r="BR50" s="282"/>
      <c r="BS50" s="6"/>
    </row>
    <row r="51" spans="2:71" ht="13.5" customHeight="1" x14ac:dyDescent="0.2">
      <c r="B51" s="291" t="s">
        <v>197</v>
      </c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1"/>
      <c r="AL51" s="282">
        <v>3350</v>
      </c>
      <c r="AM51" s="282"/>
      <c r="AN51" s="282"/>
      <c r="AO51" s="282"/>
      <c r="AP51" s="282"/>
      <c r="AQ51" s="286" t="s">
        <v>298</v>
      </c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 t="s">
        <v>299</v>
      </c>
      <c r="BF51" s="286"/>
      <c r="BG51" s="286"/>
      <c r="BH51" s="286"/>
      <c r="BI51" s="286"/>
      <c r="BJ51" s="286"/>
      <c r="BK51" s="286"/>
      <c r="BL51" s="286"/>
      <c r="BM51" s="286"/>
      <c r="BN51" s="286"/>
      <c r="BO51" s="286"/>
      <c r="BP51" s="286"/>
      <c r="BQ51" s="286"/>
      <c r="BR51" s="286"/>
      <c r="BS51" s="6"/>
    </row>
    <row r="52" spans="2:71" ht="13.5" customHeight="1" x14ac:dyDescent="0.2">
      <c r="B52" s="283" t="s">
        <v>198</v>
      </c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2">
        <v>3355</v>
      </c>
      <c r="AM52" s="282"/>
      <c r="AN52" s="282"/>
      <c r="AO52" s="282"/>
      <c r="AP52" s="282"/>
      <c r="AQ52" s="286"/>
      <c r="AR52" s="286"/>
      <c r="AS52" s="286"/>
      <c r="AT52" s="286"/>
      <c r="AU52" s="286"/>
      <c r="AV52" s="286"/>
      <c r="AW52" s="286"/>
      <c r="AX52" s="286"/>
      <c r="AY52" s="286"/>
      <c r="AZ52" s="286"/>
      <c r="BA52" s="286"/>
      <c r="BB52" s="286"/>
      <c r="BC52" s="286"/>
      <c r="BD52" s="286"/>
      <c r="BE52" s="286"/>
      <c r="BF52" s="286"/>
      <c r="BG52" s="286"/>
      <c r="BH52" s="286"/>
      <c r="BI52" s="286"/>
      <c r="BJ52" s="286"/>
      <c r="BK52" s="286"/>
      <c r="BL52" s="286"/>
      <c r="BM52" s="286"/>
      <c r="BN52" s="286"/>
      <c r="BO52" s="286"/>
      <c r="BP52" s="286"/>
      <c r="BQ52" s="286"/>
      <c r="BR52" s="286"/>
      <c r="BS52" s="6"/>
    </row>
    <row r="53" spans="2:71" ht="13.5" customHeight="1" x14ac:dyDescent="0.2">
      <c r="B53" s="283" t="s">
        <v>210</v>
      </c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2" t="s">
        <v>211</v>
      </c>
      <c r="AM53" s="282"/>
      <c r="AN53" s="282"/>
      <c r="AO53" s="282"/>
      <c r="AP53" s="282"/>
      <c r="AQ53" s="286" t="s">
        <v>300</v>
      </c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 t="s">
        <v>301</v>
      </c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6"/>
      <c r="BR53" s="286"/>
      <c r="BS53" s="6"/>
    </row>
    <row r="54" spans="2:71" ht="13.5" customHeight="1" x14ac:dyDescent="0.2">
      <c r="B54" s="283" t="s">
        <v>190</v>
      </c>
      <c r="C54" s="283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2">
        <v>3390</v>
      </c>
      <c r="AM54" s="282"/>
      <c r="AN54" s="282"/>
      <c r="AO54" s="282"/>
      <c r="AP54" s="282"/>
      <c r="AQ54" s="286" t="s">
        <v>302</v>
      </c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 t="s">
        <v>303</v>
      </c>
      <c r="BF54" s="286"/>
      <c r="BG54" s="286"/>
      <c r="BH54" s="286"/>
      <c r="BI54" s="286"/>
      <c r="BJ54" s="286"/>
      <c r="BK54" s="286"/>
      <c r="BL54" s="286"/>
      <c r="BM54" s="286"/>
      <c r="BN54" s="286"/>
      <c r="BO54" s="286"/>
      <c r="BP54" s="286"/>
      <c r="BQ54" s="286"/>
      <c r="BR54" s="286"/>
      <c r="BS54" s="6"/>
    </row>
    <row r="55" spans="2:71" ht="13.5" customHeight="1" x14ac:dyDescent="0.2">
      <c r="BS55" s="6"/>
    </row>
    <row r="56" spans="2:71" ht="13.5" customHeight="1" x14ac:dyDescent="0.2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8"/>
      <c r="AM56" s="18"/>
      <c r="AN56" s="18"/>
      <c r="AO56" s="18"/>
      <c r="AP56" s="18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6"/>
    </row>
    <row r="57" spans="2:71" ht="13.5" customHeight="1" x14ac:dyDescent="0.2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8"/>
      <c r="AM57" s="18"/>
      <c r="AN57" s="18"/>
      <c r="AO57" s="18"/>
      <c r="AP57" s="18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6"/>
    </row>
    <row r="58" spans="2:71" ht="13.5" customHeight="1" x14ac:dyDescent="0.2">
      <c r="B58" s="286">
        <v>1</v>
      </c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Y58" s="286"/>
      <c r="Z58" s="286"/>
      <c r="AA58" s="286"/>
      <c r="AB58" s="286"/>
      <c r="AC58" s="286"/>
      <c r="AD58" s="286"/>
      <c r="AE58" s="286"/>
      <c r="AF58" s="286"/>
      <c r="AG58" s="286"/>
      <c r="AH58" s="286"/>
      <c r="AI58" s="286"/>
      <c r="AJ58" s="286"/>
      <c r="AK58" s="286"/>
      <c r="AL58" s="254">
        <v>2</v>
      </c>
      <c r="AM58" s="254"/>
      <c r="AN58" s="254"/>
      <c r="AO58" s="254"/>
      <c r="AP58" s="254"/>
      <c r="AQ58" s="286"/>
      <c r="AR58" s="286"/>
      <c r="AS58" s="286"/>
      <c r="AT58" s="286"/>
      <c r="AU58" s="286"/>
      <c r="AV58" s="286"/>
      <c r="AW58" s="286"/>
      <c r="AX58" s="286"/>
      <c r="AY58" s="286"/>
      <c r="AZ58" s="286"/>
      <c r="BA58" s="286"/>
      <c r="BB58" s="286"/>
      <c r="BC58" s="286"/>
      <c r="BD58" s="286"/>
      <c r="BE58" s="254">
        <v>3</v>
      </c>
      <c r="BF58" s="254"/>
      <c r="BG58" s="254"/>
      <c r="BH58" s="254"/>
      <c r="BI58" s="254"/>
      <c r="BJ58" s="254"/>
      <c r="BK58" s="254"/>
      <c r="BL58" s="254"/>
      <c r="BM58" s="254"/>
      <c r="BN58" s="254"/>
      <c r="BO58" s="254"/>
      <c r="BP58" s="254"/>
      <c r="BQ58" s="254"/>
      <c r="BR58" s="254"/>
      <c r="BS58" s="6"/>
    </row>
    <row r="59" spans="2:71" ht="13.5" customHeight="1" x14ac:dyDescent="0.2">
      <c r="B59" s="299" t="s">
        <v>199</v>
      </c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84">
        <v>3395</v>
      </c>
      <c r="AM59" s="284"/>
      <c r="AN59" s="284"/>
      <c r="AO59" s="284"/>
      <c r="AP59" s="284"/>
      <c r="AQ59" s="254">
        <v>-3745</v>
      </c>
      <c r="AR59" s="254"/>
      <c r="AS59" s="254"/>
      <c r="AT59" s="254"/>
      <c r="AU59" s="254"/>
      <c r="AV59" s="254"/>
      <c r="AW59" s="254"/>
      <c r="AX59" s="254"/>
      <c r="AY59" s="254"/>
      <c r="AZ59" s="254"/>
      <c r="BA59" s="254"/>
      <c r="BB59" s="254"/>
      <c r="BC59" s="254"/>
      <c r="BD59" s="254"/>
      <c r="BE59" s="254">
        <v>-1871</v>
      </c>
      <c r="BF59" s="254"/>
      <c r="BG59" s="254"/>
      <c r="BH59" s="254"/>
      <c r="BI59" s="254"/>
      <c r="BJ59" s="254"/>
      <c r="BK59" s="254"/>
      <c r="BL59" s="254"/>
      <c r="BM59" s="254"/>
      <c r="BN59" s="254"/>
      <c r="BO59" s="254"/>
      <c r="BP59" s="254"/>
      <c r="BQ59" s="254"/>
      <c r="BR59" s="254"/>
      <c r="BS59" s="6"/>
    </row>
    <row r="60" spans="2:71" ht="13.5" customHeight="1" x14ac:dyDescent="0.2">
      <c r="B60" s="299" t="s">
        <v>200</v>
      </c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99"/>
      <c r="AK60" s="299"/>
      <c r="AL60" s="300">
        <v>3400</v>
      </c>
      <c r="AM60" s="300"/>
      <c r="AN60" s="300"/>
      <c r="AO60" s="300"/>
      <c r="AP60" s="300"/>
      <c r="AQ60" s="254">
        <v>-44677</v>
      </c>
      <c r="AR60" s="254"/>
      <c r="AS60" s="254"/>
      <c r="AT60" s="254"/>
      <c r="AU60" s="254"/>
      <c r="AV60" s="254"/>
      <c r="AW60" s="254"/>
      <c r="AX60" s="254"/>
      <c r="AY60" s="254"/>
      <c r="AZ60" s="254"/>
      <c r="BA60" s="254"/>
      <c r="BB60" s="254"/>
      <c r="BC60" s="254"/>
      <c r="BD60" s="254"/>
      <c r="BE60" s="254">
        <v>1558</v>
      </c>
      <c r="BF60" s="254"/>
      <c r="BG60" s="254"/>
      <c r="BH60" s="254"/>
      <c r="BI60" s="254"/>
      <c r="BJ60" s="254"/>
      <c r="BK60" s="254"/>
      <c r="BL60" s="254"/>
      <c r="BM60" s="254"/>
      <c r="BN60" s="254"/>
      <c r="BO60" s="254"/>
      <c r="BP60" s="254"/>
      <c r="BQ60" s="254"/>
      <c r="BR60" s="254"/>
      <c r="BS60" s="6"/>
    </row>
    <row r="61" spans="2:71" ht="13.5" customHeight="1" x14ac:dyDescent="0.2">
      <c r="B61" s="283" t="s">
        <v>201</v>
      </c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54">
        <v>3405</v>
      </c>
      <c r="AM61" s="254"/>
      <c r="AN61" s="254"/>
      <c r="AO61" s="254"/>
      <c r="AP61" s="254"/>
      <c r="AQ61" s="254">
        <v>97212</v>
      </c>
      <c r="AR61" s="254"/>
      <c r="AS61" s="254"/>
      <c r="AT61" s="254"/>
      <c r="AU61" s="254"/>
      <c r="AV61" s="254"/>
      <c r="AW61" s="254"/>
      <c r="AX61" s="254"/>
      <c r="AY61" s="254"/>
      <c r="AZ61" s="254"/>
      <c r="BA61" s="254"/>
      <c r="BB61" s="254"/>
      <c r="BC61" s="254"/>
      <c r="BD61" s="254"/>
      <c r="BE61" s="254">
        <v>94447</v>
      </c>
      <c r="BF61" s="254"/>
      <c r="BG61" s="254"/>
      <c r="BH61" s="254"/>
      <c r="BI61" s="254"/>
      <c r="BJ61" s="254"/>
      <c r="BK61" s="254"/>
      <c r="BL61" s="254"/>
      <c r="BM61" s="254"/>
      <c r="BN61" s="254"/>
      <c r="BO61" s="254"/>
      <c r="BP61" s="254"/>
      <c r="BQ61" s="254"/>
      <c r="BR61" s="254"/>
      <c r="BS61" s="6"/>
    </row>
    <row r="62" spans="2:71" ht="13.5" customHeight="1" x14ac:dyDescent="0.2">
      <c r="B62" s="283" t="s">
        <v>202</v>
      </c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54">
        <v>3410</v>
      </c>
      <c r="AM62" s="254"/>
      <c r="AN62" s="254"/>
      <c r="AO62" s="254"/>
      <c r="AP62" s="254"/>
      <c r="AQ62" s="254"/>
      <c r="AR62" s="254"/>
      <c r="AS62" s="254"/>
      <c r="AT62" s="254"/>
      <c r="AU62" s="254"/>
      <c r="AV62" s="254"/>
      <c r="AW62" s="254"/>
      <c r="AX62" s="254"/>
      <c r="AY62" s="254"/>
      <c r="AZ62" s="254"/>
      <c r="BA62" s="254"/>
      <c r="BB62" s="254"/>
      <c r="BC62" s="254"/>
      <c r="BD62" s="254"/>
      <c r="BE62" s="254"/>
      <c r="BF62" s="254"/>
      <c r="BG62" s="254"/>
      <c r="BH62" s="254"/>
      <c r="BI62" s="254"/>
      <c r="BJ62" s="254"/>
      <c r="BK62" s="254"/>
      <c r="BL62" s="254"/>
      <c r="BM62" s="254"/>
      <c r="BN62" s="254"/>
      <c r="BO62" s="254"/>
      <c r="BP62" s="254"/>
      <c r="BQ62" s="254"/>
      <c r="BR62" s="254"/>
      <c r="BS62" s="6"/>
    </row>
    <row r="63" spans="2:71" ht="13.5" customHeight="1" x14ac:dyDescent="0.2">
      <c r="B63" s="283" t="s">
        <v>203</v>
      </c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54">
        <v>3415</v>
      </c>
      <c r="AM63" s="254"/>
      <c r="AN63" s="254"/>
      <c r="AO63" s="254"/>
      <c r="AP63" s="254"/>
      <c r="AQ63" s="254">
        <v>52535</v>
      </c>
      <c r="AR63" s="254"/>
      <c r="AS63" s="254"/>
      <c r="AT63" s="254"/>
      <c r="AU63" s="254"/>
      <c r="AV63" s="254"/>
      <c r="AW63" s="254"/>
      <c r="AX63" s="254"/>
      <c r="AY63" s="254"/>
      <c r="AZ63" s="254"/>
      <c r="BA63" s="254"/>
      <c r="BB63" s="254"/>
      <c r="BC63" s="254"/>
      <c r="BD63" s="254"/>
      <c r="BE63" s="254">
        <v>96005</v>
      </c>
      <c r="BF63" s="254"/>
      <c r="BG63" s="254"/>
      <c r="BH63" s="254"/>
      <c r="BI63" s="254"/>
      <c r="BJ63" s="254"/>
      <c r="BK63" s="254"/>
      <c r="BL63" s="254"/>
      <c r="BM63" s="254"/>
      <c r="BN63" s="254"/>
      <c r="BO63" s="254"/>
      <c r="BP63" s="254"/>
      <c r="BQ63" s="254"/>
      <c r="BR63" s="254"/>
      <c r="BS63" s="6"/>
    </row>
    <row r="64" spans="2:71" ht="19.5" customHeight="1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</row>
    <row r="65" spans="2:71" ht="13.5" customHeight="1" x14ac:dyDescent="0.2">
      <c r="B65" s="298" t="s">
        <v>90</v>
      </c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308" t="s">
        <v>304</v>
      </c>
      <c r="AF65" s="308"/>
      <c r="AG65" s="308"/>
      <c r="AH65" s="308"/>
      <c r="AI65" s="308"/>
      <c r="AJ65" s="308"/>
      <c r="AK65" s="308"/>
      <c r="AL65" s="308"/>
      <c r="AM65" s="308"/>
      <c r="AN65" s="308"/>
      <c r="AO65" s="308"/>
      <c r="AP65" s="308"/>
      <c r="AQ65" s="308"/>
      <c r="AR65" s="308"/>
      <c r="AS65" s="308"/>
      <c r="AT65" s="308"/>
      <c r="AU65" s="308"/>
      <c r="AV65" s="308"/>
      <c r="AW65" s="308"/>
      <c r="AX65" s="308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6"/>
    </row>
    <row r="66" spans="2:71" ht="13.5" customHeight="1" x14ac:dyDescent="0.2">
      <c r="B66" s="2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6"/>
    </row>
    <row r="67" spans="2:71" ht="13.5" customHeight="1" x14ac:dyDescent="0.2">
      <c r="B67" s="298" t="s">
        <v>91</v>
      </c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308" t="s">
        <v>262</v>
      </c>
      <c r="AF67" s="308"/>
      <c r="AG67" s="308"/>
      <c r="AH67" s="308"/>
      <c r="AI67" s="308"/>
      <c r="AJ67" s="308"/>
      <c r="AK67" s="308"/>
      <c r="AL67" s="308"/>
      <c r="AM67" s="308"/>
      <c r="AN67" s="308"/>
      <c r="AO67" s="308"/>
      <c r="AP67" s="308"/>
      <c r="AQ67" s="308"/>
      <c r="AR67" s="308"/>
      <c r="AS67" s="308"/>
      <c r="AT67" s="308"/>
      <c r="AU67" s="308"/>
      <c r="AV67" s="308"/>
      <c r="AW67" s="308"/>
      <c r="AX67" s="308"/>
      <c r="AY67" s="308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6"/>
    </row>
  </sheetData>
  <mergeCells count="193">
    <mergeCell ref="BE58:BR58"/>
    <mergeCell ref="AQ53:BD53"/>
    <mergeCell ref="AL53:AP53"/>
    <mergeCell ref="B52:AK52"/>
    <mergeCell ref="AE65:AX65"/>
    <mergeCell ref="AE67:AY67"/>
    <mergeCell ref="B59:AK59"/>
    <mergeCell ref="AL59:AP59"/>
    <mergeCell ref="AQ59:BD59"/>
    <mergeCell ref="BE59:BR59"/>
    <mergeCell ref="AQ63:BD63"/>
    <mergeCell ref="AQ62:BD62"/>
    <mergeCell ref="AQ60:BD60"/>
    <mergeCell ref="B67:P67"/>
    <mergeCell ref="BE29:BR31"/>
    <mergeCell ref="AL32:AP32"/>
    <mergeCell ref="AQ32:BD32"/>
    <mergeCell ref="BE32:BR32"/>
    <mergeCell ref="AQ16:BD16"/>
    <mergeCell ref="BE16:BR16"/>
    <mergeCell ref="AL21:AP22"/>
    <mergeCell ref="AQ21:BD22"/>
    <mergeCell ref="BE21:BR22"/>
    <mergeCell ref="AL23:AP23"/>
    <mergeCell ref="BI1:BQ1"/>
    <mergeCell ref="B2:BG2"/>
    <mergeCell ref="BI2:BK2"/>
    <mergeCell ref="BL2:BN2"/>
    <mergeCell ref="BO2:BQ2"/>
    <mergeCell ref="BE37:BR37"/>
    <mergeCell ref="AQ33:BD34"/>
    <mergeCell ref="BE33:BR34"/>
    <mergeCell ref="AQ35:BD35"/>
    <mergeCell ref="BE35:BR35"/>
    <mergeCell ref="B10:AK10"/>
    <mergeCell ref="AL10:AP10"/>
    <mergeCell ref="AQ10:BD10"/>
    <mergeCell ref="BE10:BR10"/>
    <mergeCell ref="BI3:BQ3"/>
    <mergeCell ref="B6:BQ6"/>
    <mergeCell ref="AN8:AV8"/>
    <mergeCell ref="AW8:BH8"/>
    <mergeCell ref="BI8:BQ8"/>
    <mergeCell ref="B7:BQ7"/>
    <mergeCell ref="AQ12:BD14"/>
    <mergeCell ref="BE12:BR14"/>
    <mergeCell ref="AL15:AP15"/>
    <mergeCell ref="AQ15:BD15"/>
    <mergeCell ref="BE36:BR36"/>
    <mergeCell ref="BE63:BR63"/>
    <mergeCell ref="BE38:BR39"/>
    <mergeCell ref="BE40:BR40"/>
    <mergeCell ref="AQ42:BD42"/>
    <mergeCell ref="BE43:BR43"/>
    <mergeCell ref="BE42:BR42"/>
    <mergeCell ref="AQ54:BD54"/>
    <mergeCell ref="AQ61:BD61"/>
    <mergeCell ref="AQ41:BD41"/>
    <mergeCell ref="BE41:BR41"/>
    <mergeCell ref="AQ44:BD46"/>
    <mergeCell ref="BE44:BR46"/>
    <mergeCell ref="AQ47:BD47"/>
    <mergeCell ref="BE47:BR47"/>
    <mergeCell ref="AQ48:BD48"/>
    <mergeCell ref="BE48:BR48"/>
    <mergeCell ref="AQ49:BD50"/>
    <mergeCell ref="BE49:BR50"/>
    <mergeCell ref="AQ51:BD51"/>
    <mergeCell ref="BE51:BR51"/>
    <mergeCell ref="AQ52:BD52"/>
    <mergeCell ref="BE52:BR52"/>
    <mergeCell ref="AQ58:BD58"/>
    <mergeCell ref="B65:P65"/>
    <mergeCell ref="AL63:AP63"/>
    <mergeCell ref="AQ37:BD37"/>
    <mergeCell ref="B62:AK62"/>
    <mergeCell ref="B63:AK63"/>
    <mergeCell ref="B61:AK61"/>
    <mergeCell ref="B60:AK60"/>
    <mergeCell ref="AL60:AP60"/>
    <mergeCell ref="AL61:AP61"/>
    <mergeCell ref="B44:AK44"/>
    <mergeCell ref="AL41:AP41"/>
    <mergeCell ref="AL44:AP46"/>
    <mergeCell ref="AL47:AP47"/>
    <mergeCell ref="AL48:AP48"/>
    <mergeCell ref="AL49:AP50"/>
    <mergeCell ref="AL51:AP51"/>
    <mergeCell ref="AL52:AP52"/>
    <mergeCell ref="B58:AK58"/>
    <mergeCell ref="AL58:AP58"/>
    <mergeCell ref="B25:AK25"/>
    <mergeCell ref="B31:AK31"/>
    <mergeCell ref="B26:AK26"/>
    <mergeCell ref="B27:AK27"/>
    <mergeCell ref="B51:AK51"/>
    <mergeCell ref="B46:AK46"/>
    <mergeCell ref="B47:AK47"/>
    <mergeCell ref="B48:AK48"/>
    <mergeCell ref="B49:AK49"/>
    <mergeCell ref="B35:AK35"/>
    <mergeCell ref="B38:AK38"/>
    <mergeCell ref="B50:AK50"/>
    <mergeCell ref="B40:AK40"/>
    <mergeCell ref="B41:AK41"/>
    <mergeCell ref="B42:AK42"/>
    <mergeCell ref="B43:AK43"/>
    <mergeCell ref="B45:AK45"/>
    <mergeCell ref="B36:AK36"/>
    <mergeCell ref="B37:AK37"/>
    <mergeCell ref="B39:AK39"/>
    <mergeCell ref="K4:AW4"/>
    <mergeCell ref="B3:J3"/>
    <mergeCell ref="K3:AW3"/>
    <mergeCell ref="AZ3:BH3"/>
    <mergeCell ref="AQ19:BD19"/>
    <mergeCell ref="BE18:BR18"/>
    <mergeCell ref="BE19:BR19"/>
    <mergeCell ref="B14:AK14"/>
    <mergeCell ref="B15:AK15"/>
    <mergeCell ref="AL12:AP14"/>
    <mergeCell ref="AL16:AP16"/>
    <mergeCell ref="B18:AK18"/>
    <mergeCell ref="B19:AK19"/>
    <mergeCell ref="AL19:AP19"/>
    <mergeCell ref="B12:AK12"/>
    <mergeCell ref="BE15:BR15"/>
    <mergeCell ref="B11:AK11"/>
    <mergeCell ref="AL11:AP11"/>
    <mergeCell ref="AQ11:BD11"/>
    <mergeCell ref="BE11:BR11"/>
    <mergeCell ref="B13:AK13"/>
    <mergeCell ref="BE23:BR23"/>
    <mergeCell ref="BE24:BR24"/>
    <mergeCell ref="BE17:BR17"/>
    <mergeCell ref="AQ17:BD17"/>
    <mergeCell ref="AQ18:BD18"/>
    <mergeCell ref="BE20:BR20"/>
    <mergeCell ref="AQ20:BD20"/>
    <mergeCell ref="AL17:AP17"/>
    <mergeCell ref="AL18:AP18"/>
    <mergeCell ref="AL20:AP20"/>
    <mergeCell ref="AQ23:BD23"/>
    <mergeCell ref="AL24:AP24"/>
    <mergeCell ref="AQ24:BD24"/>
    <mergeCell ref="BE53:BR53"/>
    <mergeCell ref="BE54:BR54"/>
    <mergeCell ref="BE61:BR61"/>
    <mergeCell ref="BE62:BR62"/>
    <mergeCell ref="BE60:BR60"/>
    <mergeCell ref="AL37:AP37"/>
    <mergeCell ref="AL62:AP62"/>
    <mergeCell ref="BE27:BR27"/>
    <mergeCell ref="AQ25:BD25"/>
    <mergeCell ref="AQ26:BD26"/>
    <mergeCell ref="AQ27:BD27"/>
    <mergeCell ref="BE26:BR26"/>
    <mergeCell ref="BE28:BR28"/>
    <mergeCell ref="AQ28:BD28"/>
    <mergeCell ref="BE25:BR25"/>
    <mergeCell ref="AL29:AP31"/>
    <mergeCell ref="AQ29:BD31"/>
    <mergeCell ref="AQ38:BD39"/>
    <mergeCell ref="AL40:AP40"/>
    <mergeCell ref="AQ43:BD43"/>
    <mergeCell ref="AQ40:BD40"/>
    <mergeCell ref="AL36:AP36"/>
    <mergeCell ref="AL38:AP39"/>
    <mergeCell ref="AQ36:BD36"/>
    <mergeCell ref="AL35:AP35"/>
    <mergeCell ref="B16:AK16"/>
    <mergeCell ref="B17:AK17"/>
    <mergeCell ref="AL54:AP54"/>
    <mergeCell ref="AL42:AP42"/>
    <mergeCell ref="AL43:AP43"/>
    <mergeCell ref="B30:AK30"/>
    <mergeCell ref="AL25:AP25"/>
    <mergeCell ref="AL26:AP26"/>
    <mergeCell ref="AL27:AP27"/>
    <mergeCell ref="AL28:AP28"/>
    <mergeCell ref="AL33:AP34"/>
    <mergeCell ref="B20:AK20"/>
    <mergeCell ref="B29:AK29"/>
    <mergeCell ref="B22:AK22"/>
    <mergeCell ref="B23:AK23"/>
    <mergeCell ref="B24:AK24"/>
    <mergeCell ref="B28:AK28"/>
    <mergeCell ref="B53:AK53"/>
    <mergeCell ref="B54:AK54"/>
    <mergeCell ref="B32:AK32"/>
    <mergeCell ref="B33:AK33"/>
    <mergeCell ref="B34:AK34"/>
    <mergeCell ref="B21:AK21"/>
  </mergeCells>
  <phoneticPr fontId="0" type="noConversion"/>
  <pageMargins left="0.39370078740157483" right="0.39370078740157483" top="0.39370078740157483" bottom="0.39370078740157483" header="0.11811023622047245" footer="0.11811023622047245"/>
  <pageSetup paperSize="9" scale="94" orientation="portrait" r:id="rId1"/>
  <headerFooter alignWithMargins="0"/>
  <rowBreaks count="1" manualBreakCount="1">
    <brk id="5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6"/>
  <sheetViews>
    <sheetView showGridLines="0" zoomScaleNormal="100" workbookViewId="0">
      <selection activeCell="BI4" sqref="BI4:BQ4"/>
    </sheetView>
  </sheetViews>
  <sheetFormatPr defaultColWidth="1.83203125" defaultRowHeight="12.75" x14ac:dyDescent="0.2"/>
  <cols>
    <col min="1" max="10" width="1.5" style="1" customWidth="1"/>
    <col min="11" max="11" width="6.6640625" style="1" customWidth="1"/>
    <col min="12" max="30" width="1.5" style="1" customWidth="1"/>
    <col min="31" max="31" width="2" style="1" customWidth="1"/>
    <col min="32" max="58" width="1.5" style="1" customWidth="1"/>
    <col min="59" max="59" width="3.33203125" style="1" customWidth="1"/>
    <col min="60" max="128" width="1.5" style="1" customWidth="1"/>
    <col min="129" max="16384" width="1.83203125" style="1"/>
  </cols>
  <sheetData>
    <row r="1" spans="1:91" ht="9.75" customHeight="1" x14ac:dyDescent="0.2"/>
    <row r="2" spans="1:91" ht="13.5" customHeight="1" x14ac:dyDescent="0.2">
      <c r="B2" s="4"/>
      <c r="C2" s="4"/>
      <c r="BI2" s="225" t="s">
        <v>3</v>
      </c>
      <c r="BJ2" s="226"/>
      <c r="BK2" s="226"/>
      <c r="BL2" s="226"/>
      <c r="BM2" s="226"/>
      <c r="BN2" s="226"/>
      <c r="BO2" s="226"/>
      <c r="BP2" s="226"/>
      <c r="BQ2" s="227"/>
    </row>
    <row r="3" spans="1:91" ht="13.5" customHeight="1" x14ac:dyDescent="0.2"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4"/>
      <c r="BI3" s="57" t="s">
        <v>305</v>
      </c>
      <c r="BJ3" s="57"/>
      <c r="BK3" s="57"/>
      <c r="BL3" s="233" t="s">
        <v>306</v>
      </c>
      <c r="BM3" s="233"/>
      <c r="BN3" s="233"/>
      <c r="BO3" s="56" t="s">
        <v>5</v>
      </c>
      <c r="BP3" s="56"/>
      <c r="BQ3" s="56"/>
    </row>
    <row r="4" spans="1:91" ht="13.5" customHeight="1" x14ac:dyDescent="0.2">
      <c r="B4" s="59" t="s">
        <v>6</v>
      </c>
      <c r="C4" s="59"/>
      <c r="D4" s="59"/>
      <c r="E4" s="59"/>
      <c r="F4" s="59"/>
      <c r="G4" s="59"/>
      <c r="H4" s="59"/>
      <c r="I4" s="59"/>
      <c r="J4" s="59"/>
      <c r="K4" s="55" t="s">
        <v>252</v>
      </c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Z4" s="59" t="s">
        <v>7</v>
      </c>
      <c r="BA4" s="59"/>
      <c r="BB4" s="59"/>
      <c r="BC4" s="59"/>
      <c r="BD4" s="59"/>
      <c r="BE4" s="59"/>
      <c r="BF4" s="59"/>
      <c r="BG4" s="59"/>
      <c r="BH4" s="60"/>
      <c r="BI4" s="228" t="s">
        <v>253</v>
      </c>
      <c r="BJ4" s="229"/>
      <c r="BK4" s="229"/>
      <c r="BL4" s="229"/>
      <c r="BM4" s="229"/>
      <c r="BN4" s="229"/>
      <c r="BO4" s="229"/>
      <c r="BP4" s="229"/>
      <c r="BQ4" s="230"/>
    </row>
    <row r="5" spans="1:91" ht="13.5" customHeight="1" x14ac:dyDescent="0.2">
      <c r="K5" s="245" t="s">
        <v>109</v>
      </c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</row>
    <row r="6" spans="1:91" ht="15.75" customHeight="1" x14ac:dyDescent="0.2"/>
    <row r="7" spans="1:91" ht="15" customHeight="1" x14ac:dyDescent="0.2">
      <c r="B7" s="82" t="s">
        <v>212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</row>
    <row r="8" spans="1:91" ht="15.75" x14ac:dyDescent="0.2">
      <c r="B8" s="82" t="s">
        <v>267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</row>
    <row r="9" spans="1:91" ht="9" customHeight="1" x14ac:dyDescent="0.2"/>
    <row r="10" spans="1:91" ht="13.5" customHeight="1" x14ac:dyDescent="0.2">
      <c r="AO10" s="246" t="s">
        <v>213</v>
      </c>
      <c r="AP10" s="246"/>
      <c r="AQ10" s="246"/>
      <c r="AR10" s="246"/>
      <c r="AS10" s="246"/>
      <c r="AT10" s="246"/>
      <c r="AU10" s="246"/>
      <c r="AV10" s="246"/>
      <c r="AW10" s="246"/>
      <c r="AX10" s="71" t="s">
        <v>22</v>
      </c>
      <c r="AY10" s="71"/>
      <c r="AZ10" s="71"/>
      <c r="BA10" s="71"/>
      <c r="BB10" s="71"/>
      <c r="BC10" s="71"/>
      <c r="BD10" s="71"/>
      <c r="BE10" s="71"/>
      <c r="BF10" s="71"/>
      <c r="BG10" s="71"/>
      <c r="BH10" s="231"/>
      <c r="BI10" s="68">
        <v>1801011</v>
      </c>
      <c r="BJ10" s="69"/>
      <c r="BK10" s="69"/>
      <c r="BL10" s="69"/>
      <c r="BM10" s="69"/>
      <c r="BN10" s="69"/>
      <c r="BO10" s="69"/>
      <c r="BP10" s="69"/>
      <c r="BQ10" s="70"/>
    </row>
    <row r="11" spans="1:91" ht="6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</row>
    <row r="12" spans="1:91" ht="13.5" customHeight="1" x14ac:dyDescent="0.2">
      <c r="A12" s="414" t="s">
        <v>113</v>
      </c>
      <c r="B12" s="415"/>
      <c r="C12" s="415"/>
      <c r="D12" s="415"/>
      <c r="E12" s="415"/>
      <c r="F12" s="415"/>
      <c r="G12" s="415"/>
      <c r="H12" s="415"/>
      <c r="I12" s="415"/>
      <c r="J12" s="415"/>
      <c r="K12" s="416"/>
      <c r="L12" s="414" t="s">
        <v>24</v>
      </c>
      <c r="M12" s="415"/>
      <c r="N12" s="415"/>
      <c r="O12" s="416"/>
      <c r="P12" s="380" t="s">
        <v>214</v>
      </c>
      <c r="Q12" s="381"/>
      <c r="R12" s="381"/>
      <c r="S12" s="381"/>
      <c r="T12" s="381"/>
      <c r="U12" s="381"/>
      <c r="V12" s="381"/>
      <c r="W12" s="381"/>
      <c r="X12" s="381"/>
      <c r="Y12" s="381"/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1"/>
      <c r="AK12" s="381"/>
      <c r="AL12" s="381"/>
      <c r="AM12" s="381"/>
      <c r="AN12" s="381"/>
      <c r="AO12" s="381"/>
      <c r="AP12" s="381"/>
      <c r="AQ12" s="381"/>
      <c r="AR12" s="381"/>
      <c r="AS12" s="381"/>
      <c r="AT12" s="381"/>
      <c r="AU12" s="381"/>
      <c r="AV12" s="381"/>
      <c r="AW12" s="381"/>
      <c r="AX12" s="381"/>
      <c r="AY12" s="381"/>
      <c r="AZ12" s="381"/>
      <c r="BA12" s="381"/>
      <c r="BB12" s="381"/>
      <c r="BC12" s="381"/>
      <c r="BD12" s="381"/>
      <c r="BE12" s="381"/>
      <c r="BF12" s="381"/>
      <c r="BG12" s="382"/>
      <c r="BH12" s="414" t="s">
        <v>215</v>
      </c>
      <c r="BI12" s="415"/>
      <c r="BJ12" s="415"/>
      <c r="BK12" s="415"/>
      <c r="BL12" s="415"/>
      <c r="BM12" s="416"/>
      <c r="BN12" s="414" t="s">
        <v>157</v>
      </c>
      <c r="BO12" s="415"/>
      <c r="BP12" s="415"/>
      <c r="BQ12" s="415"/>
      <c r="BR12" s="415"/>
      <c r="BS12" s="41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</row>
    <row r="13" spans="1:91" ht="74.25" customHeight="1" x14ac:dyDescent="0.2">
      <c r="A13" s="417"/>
      <c r="B13" s="418"/>
      <c r="C13" s="418"/>
      <c r="D13" s="418"/>
      <c r="E13" s="418"/>
      <c r="F13" s="418"/>
      <c r="G13" s="418"/>
      <c r="H13" s="418"/>
      <c r="I13" s="418"/>
      <c r="J13" s="418"/>
      <c r="K13" s="419"/>
      <c r="L13" s="417"/>
      <c r="M13" s="418"/>
      <c r="N13" s="418"/>
      <c r="O13" s="419"/>
      <c r="P13" s="380" t="s">
        <v>216</v>
      </c>
      <c r="Q13" s="381"/>
      <c r="R13" s="381"/>
      <c r="S13" s="381"/>
      <c r="T13" s="381"/>
      <c r="U13" s="382"/>
      <c r="V13" s="380" t="s">
        <v>217</v>
      </c>
      <c r="W13" s="381"/>
      <c r="X13" s="381"/>
      <c r="Y13" s="381"/>
      <c r="Z13" s="382"/>
      <c r="AA13" s="380" t="s">
        <v>218</v>
      </c>
      <c r="AB13" s="381"/>
      <c r="AC13" s="381"/>
      <c r="AD13" s="381"/>
      <c r="AE13" s="382"/>
      <c r="AF13" s="380" t="s">
        <v>219</v>
      </c>
      <c r="AG13" s="381"/>
      <c r="AH13" s="381"/>
      <c r="AI13" s="381"/>
      <c r="AJ13" s="382"/>
      <c r="AK13" s="380" t="s">
        <v>247</v>
      </c>
      <c r="AL13" s="381"/>
      <c r="AM13" s="381"/>
      <c r="AN13" s="381"/>
      <c r="AO13" s="381"/>
      <c r="AP13" s="382"/>
      <c r="AQ13" s="395" t="s">
        <v>220</v>
      </c>
      <c r="AR13" s="395"/>
      <c r="AS13" s="395"/>
      <c r="AT13" s="395"/>
      <c r="AU13" s="395"/>
      <c r="AV13" s="395"/>
      <c r="AW13" s="395" t="s">
        <v>221</v>
      </c>
      <c r="AX13" s="395"/>
      <c r="AY13" s="395"/>
      <c r="AZ13" s="395"/>
      <c r="BA13" s="395"/>
      <c r="BB13" s="395"/>
      <c r="BC13" s="395" t="s">
        <v>222</v>
      </c>
      <c r="BD13" s="395"/>
      <c r="BE13" s="395"/>
      <c r="BF13" s="395"/>
      <c r="BG13" s="395"/>
      <c r="BH13" s="417"/>
      <c r="BI13" s="418"/>
      <c r="BJ13" s="418"/>
      <c r="BK13" s="418"/>
      <c r="BL13" s="418"/>
      <c r="BM13" s="419"/>
      <c r="BN13" s="417"/>
      <c r="BO13" s="418"/>
      <c r="BP13" s="418"/>
      <c r="BQ13" s="418"/>
      <c r="BR13" s="418"/>
      <c r="BS13" s="419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</row>
    <row r="14" spans="1:91" ht="13.5" customHeight="1" x14ac:dyDescent="0.2">
      <c r="A14" s="465">
        <v>1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380">
        <v>2</v>
      </c>
      <c r="M14" s="381"/>
      <c r="N14" s="381"/>
      <c r="O14" s="382"/>
      <c r="P14" s="380">
        <v>3</v>
      </c>
      <c r="Q14" s="381"/>
      <c r="R14" s="381"/>
      <c r="S14" s="381"/>
      <c r="T14" s="381"/>
      <c r="U14" s="382"/>
      <c r="V14" s="380">
        <v>4</v>
      </c>
      <c r="W14" s="381"/>
      <c r="X14" s="381"/>
      <c r="Y14" s="381"/>
      <c r="Z14" s="382"/>
      <c r="AA14" s="380">
        <v>5</v>
      </c>
      <c r="AB14" s="381"/>
      <c r="AC14" s="381"/>
      <c r="AD14" s="381"/>
      <c r="AE14" s="382"/>
      <c r="AF14" s="380">
        <v>6</v>
      </c>
      <c r="AG14" s="381"/>
      <c r="AH14" s="381"/>
      <c r="AI14" s="381"/>
      <c r="AJ14" s="382"/>
      <c r="AK14" s="380">
        <v>7</v>
      </c>
      <c r="AL14" s="381"/>
      <c r="AM14" s="381"/>
      <c r="AN14" s="381"/>
      <c r="AO14" s="381"/>
      <c r="AP14" s="382"/>
      <c r="AQ14" s="395">
        <v>8</v>
      </c>
      <c r="AR14" s="395"/>
      <c r="AS14" s="395"/>
      <c r="AT14" s="395"/>
      <c r="AU14" s="395"/>
      <c r="AV14" s="395"/>
      <c r="AW14" s="395">
        <v>9</v>
      </c>
      <c r="AX14" s="395"/>
      <c r="AY14" s="395"/>
      <c r="AZ14" s="395"/>
      <c r="BA14" s="395"/>
      <c r="BB14" s="395"/>
      <c r="BC14" s="395">
        <v>10</v>
      </c>
      <c r="BD14" s="395"/>
      <c r="BE14" s="395"/>
      <c r="BF14" s="395"/>
      <c r="BG14" s="395"/>
      <c r="BH14" s="382">
        <v>11</v>
      </c>
      <c r="BI14" s="395"/>
      <c r="BJ14" s="395"/>
      <c r="BK14" s="395"/>
      <c r="BL14" s="395"/>
      <c r="BM14" s="395"/>
      <c r="BN14" s="395">
        <v>12</v>
      </c>
      <c r="BO14" s="395"/>
      <c r="BP14" s="395"/>
      <c r="BQ14" s="395"/>
      <c r="BR14" s="395"/>
      <c r="BS14" s="395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</row>
    <row r="15" spans="1:91" ht="13.5" customHeight="1" x14ac:dyDescent="0.2">
      <c r="A15" s="353" t="s">
        <v>223</v>
      </c>
      <c r="B15" s="354"/>
      <c r="C15" s="354"/>
      <c r="D15" s="354"/>
      <c r="E15" s="354"/>
      <c r="F15" s="354"/>
      <c r="G15" s="354"/>
      <c r="H15" s="354"/>
      <c r="I15" s="354"/>
      <c r="J15" s="354"/>
      <c r="K15" s="355"/>
      <c r="L15" s="344">
        <v>4000</v>
      </c>
      <c r="M15" s="345"/>
      <c r="N15" s="345"/>
      <c r="O15" s="346"/>
      <c r="P15" s="469">
        <v>1266141</v>
      </c>
      <c r="Q15" s="407"/>
      <c r="R15" s="407"/>
      <c r="S15" s="407"/>
      <c r="T15" s="407"/>
      <c r="U15" s="408"/>
      <c r="V15" s="406"/>
      <c r="W15" s="407"/>
      <c r="X15" s="407"/>
      <c r="Y15" s="407"/>
      <c r="Z15" s="408"/>
      <c r="AA15" s="426" t="s">
        <v>263</v>
      </c>
      <c r="AB15" s="427"/>
      <c r="AC15" s="427"/>
      <c r="AD15" s="427"/>
      <c r="AE15" s="428"/>
      <c r="AF15" s="406"/>
      <c r="AG15" s="407"/>
      <c r="AH15" s="407"/>
      <c r="AI15" s="407"/>
      <c r="AJ15" s="408"/>
      <c r="AK15" s="426" t="s">
        <v>264</v>
      </c>
      <c r="AL15" s="427"/>
      <c r="AM15" s="427"/>
      <c r="AN15" s="427"/>
      <c r="AO15" s="427"/>
      <c r="AP15" s="428"/>
      <c r="AQ15" s="374"/>
      <c r="AR15" s="375"/>
      <c r="AS15" s="375"/>
      <c r="AT15" s="375"/>
      <c r="AU15" s="375"/>
      <c r="AV15" s="376"/>
      <c r="AW15" s="420"/>
      <c r="AX15" s="421"/>
      <c r="AY15" s="421"/>
      <c r="AZ15" s="421"/>
      <c r="BA15" s="421"/>
      <c r="BB15" s="422"/>
      <c r="BC15" s="406">
        <f>P15+AK15+AA15</f>
        <v>3601588</v>
      </c>
      <c r="BD15" s="407"/>
      <c r="BE15" s="407"/>
      <c r="BF15" s="407"/>
      <c r="BG15" s="408"/>
      <c r="BH15" s="406"/>
      <c r="BI15" s="407"/>
      <c r="BJ15" s="407"/>
      <c r="BK15" s="407"/>
      <c r="BL15" s="407"/>
      <c r="BM15" s="408"/>
      <c r="BN15" s="459">
        <v>3601588</v>
      </c>
      <c r="BO15" s="460"/>
      <c r="BP15" s="460"/>
      <c r="BQ15" s="460"/>
      <c r="BR15" s="460"/>
      <c r="BS15" s="461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</row>
    <row r="16" spans="1:91" ht="13.5" customHeight="1" x14ac:dyDescent="0.2">
      <c r="A16" s="466" t="s">
        <v>224</v>
      </c>
      <c r="B16" s="467"/>
      <c r="C16" s="467"/>
      <c r="D16" s="467"/>
      <c r="E16" s="467"/>
      <c r="F16" s="467"/>
      <c r="G16" s="467"/>
      <c r="H16" s="467"/>
      <c r="I16" s="467"/>
      <c r="J16" s="467"/>
      <c r="K16" s="468"/>
      <c r="L16" s="347"/>
      <c r="M16" s="348"/>
      <c r="N16" s="348"/>
      <c r="O16" s="349"/>
      <c r="P16" s="409"/>
      <c r="Q16" s="410"/>
      <c r="R16" s="410"/>
      <c r="S16" s="410"/>
      <c r="T16" s="410"/>
      <c r="U16" s="411"/>
      <c r="V16" s="409"/>
      <c r="W16" s="410"/>
      <c r="X16" s="410"/>
      <c r="Y16" s="410"/>
      <c r="Z16" s="411"/>
      <c r="AA16" s="429"/>
      <c r="AB16" s="430"/>
      <c r="AC16" s="430"/>
      <c r="AD16" s="430"/>
      <c r="AE16" s="431"/>
      <c r="AF16" s="409"/>
      <c r="AG16" s="410"/>
      <c r="AH16" s="410"/>
      <c r="AI16" s="410"/>
      <c r="AJ16" s="411"/>
      <c r="AK16" s="429"/>
      <c r="AL16" s="430"/>
      <c r="AM16" s="430"/>
      <c r="AN16" s="430"/>
      <c r="AO16" s="430"/>
      <c r="AP16" s="431"/>
      <c r="AQ16" s="377"/>
      <c r="AR16" s="378"/>
      <c r="AS16" s="378"/>
      <c r="AT16" s="378"/>
      <c r="AU16" s="378"/>
      <c r="AV16" s="379"/>
      <c r="AW16" s="423"/>
      <c r="AX16" s="424"/>
      <c r="AY16" s="424"/>
      <c r="AZ16" s="424"/>
      <c r="BA16" s="424"/>
      <c r="BB16" s="425"/>
      <c r="BC16" s="409"/>
      <c r="BD16" s="410"/>
      <c r="BE16" s="410"/>
      <c r="BF16" s="410"/>
      <c r="BG16" s="411"/>
      <c r="BH16" s="409"/>
      <c r="BI16" s="410"/>
      <c r="BJ16" s="410"/>
      <c r="BK16" s="410"/>
      <c r="BL16" s="410"/>
      <c r="BM16" s="411"/>
      <c r="BN16" s="462"/>
      <c r="BO16" s="463"/>
      <c r="BP16" s="463"/>
      <c r="BQ16" s="463"/>
      <c r="BR16" s="463"/>
      <c r="BS16" s="464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</row>
    <row r="17" spans="1:91" ht="13.5" customHeight="1" x14ac:dyDescent="0.2">
      <c r="A17" s="353" t="s">
        <v>225</v>
      </c>
      <c r="B17" s="354"/>
      <c r="C17" s="354"/>
      <c r="D17" s="354"/>
      <c r="E17" s="354"/>
      <c r="F17" s="354"/>
      <c r="G17" s="354"/>
      <c r="H17" s="354"/>
      <c r="I17" s="354"/>
      <c r="J17" s="354"/>
      <c r="K17" s="355"/>
      <c r="L17" s="414">
        <v>4005</v>
      </c>
      <c r="M17" s="415"/>
      <c r="N17" s="415"/>
      <c r="O17" s="416"/>
      <c r="P17" s="389"/>
      <c r="Q17" s="390"/>
      <c r="R17" s="390"/>
      <c r="S17" s="390"/>
      <c r="T17" s="390"/>
      <c r="U17" s="391"/>
      <c r="V17" s="389"/>
      <c r="W17" s="390"/>
      <c r="X17" s="390"/>
      <c r="Y17" s="390"/>
      <c r="Z17" s="391"/>
      <c r="AA17" s="406"/>
      <c r="AB17" s="407"/>
      <c r="AC17" s="407"/>
      <c r="AD17" s="407"/>
      <c r="AE17" s="408"/>
      <c r="AF17" s="389"/>
      <c r="AG17" s="390"/>
      <c r="AH17" s="390"/>
      <c r="AI17" s="390"/>
      <c r="AJ17" s="391"/>
      <c r="AK17" s="389"/>
      <c r="AL17" s="390"/>
      <c r="AM17" s="390"/>
      <c r="AN17" s="390"/>
      <c r="AO17" s="390"/>
      <c r="AP17" s="391"/>
      <c r="AQ17" s="374"/>
      <c r="AR17" s="375"/>
      <c r="AS17" s="375"/>
      <c r="AT17" s="375"/>
      <c r="AU17" s="375"/>
      <c r="AV17" s="376"/>
      <c r="AW17" s="420"/>
      <c r="AX17" s="421"/>
      <c r="AY17" s="421"/>
      <c r="AZ17" s="421"/>
      <c r="BA17" s="421"/>
      <c r="BB17" s="422"/>
      <c r="BC17" s="406">
        <f>AA17</f>
        <v>0</v>
      </c>
      <c r="BD17" s="407"/>
      <c r="BE17" s="407"/>
      <c r="BF17" s="407"/>
      <c r="BG17" s="408"/>
      <c r="BH17" s="406"/>
      <c r="BI17" s="407"/>
      <c r="BJ17" s="407"/>
      <c r="BK17" s="407"/>
      <c r="BL17" s="407"/>
      <c r="BM17" s="408"/>
      <c r="BN17" s="459">
        <f>BC17</f>
        <v>0</v>
      </c>
      <c r="BO17" s="460"/>
      <c r="BP17" s="460"/>
      <c r="BQ17" s="460"/>
      <c r="BR17" s="460"/>
      <c r="BS17" s="461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</row>
    <row r="18" spans="1:91" ht="27" customHeight="1" x14ac:dyDescent="0.2">
      <c r="A18" s="443" t="s">
        <v>226</v>
      </c>
      <c r="B18" s="444"/>
      <c r="C18" s="444"/>
      <c r="D18" s="444"/>
      <c r="E18" s="444"/>
      <c r="F18" s="444"/>
      <c r="G18" s="444"/>
      <c r="H18" s="444"/>
      <c r="I18" s="444"/>
      <c r="J18" s="444"/>
      <c r="K18" s="445"/>
      <c r="L18" s="417"/>
      <c r="M18" s="418"/>
      <c r="N18" s="418"/>
      <c r="O18" s="419"/>
      <c r="P18" s="392"/>
      <c r="Q18" s="393"/>
      <c r="R18" s="393"/>
      <c r="S18" s="393"/>
      <c r="T18" s="393"/>
      <c r="U18" s="394"/>
      <c r="V18" s="392"/>
      <c r="W18" s="393"/>
      <c r="X18" s="393"/>
      <c r="Y18" s="393"/>
      <c r="Z18" s="394"/>
      <c r="AA18" s="409"/>
      <c r="AB18" s="410"/>
      <c r="AC18" s="410"/>
      <c r="AD18" s="410"/>
      <c r="AE18" s="411"/>
      <c r="AF18" s="392"/>
      <c r="AG18" s="393"/>
      <c r="AH18" s="393"/>
      <c r="AI18" s="393"/>
      <c r="AJ18" s="394"/>
      <c r="AK18" s="392"/>
      <c r="AL18" s="393"/>
      <c r="AM18" s="393"/>
      <c r="AN18" s="393"/>
      <c r="AO18" s="393"/>
      <c r="AP18" s="394"/>
      <c r="AQ18" s="377"/>
      <c r="AR18" s="378"/>
      <c r="AS18" s="378"/>
      <c r="AT18" s="378"/>
      <c r="AU18" s="378"/>
      <c r="AV18" s="379"/>
      <c r="AW18" s="423"/>
      <c r="AX18" s="424"/>
      <c r="AY18" s="424"/>
      <c r="AZ18" s="424"/>
      <c r="BA18" s="424"/>
      <c r="BB18" s="425"/>
      <c r="BC18" s="409"/>
      <c r="BD18" s="410"/>
      <c r="BE18" s="410"/>
      <c r="BF18" s="410"/>
      <c r="BG18" s="411"/>
      <c r="BH18" s="409"/>
      <c r="BI18" s="410"/>
      <c r="BJ18" s="410"/>
      <c r="BK18" s="410"/>
      <c r="BL18" s="410"/>
      <c r="BM18" s="411"/>
      <c r="BN18" s="462"/>
      <c r="BO18" s="463"/>
      <c r="BP18" s="463"/>
      <c r="BQ18" s="463"/>
      <c r="BR18" s="463"/>
      <c r="BS18" s="464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</row>
    <row r="19" spans="1:91" ht="27" customHeight="1" x14ac:dyDescent="0.2">
      <c r="A19" s="441" t="s">
        <v>227</v>
      </c>
      <c r="B19" s="441"/>
      <c r="C19" s="441"/>
      <c r="D19" s="441"/>
      <c r="E19" s="441"/>
      <c r="F19" s="441"/>
      <c r="G19" s="441"/>
      <c r="H19" s="441"/>
      <c r="I19" s="441"/>
      <c r="J19" s="441"/>
      <c r="K19" s="441"/>
      <c r="L19" s="380">
        <v>4010</v>
      </c>
      <c r="M19" s="381"/>
      <c r="N19" s="381"/>
      <c r="O19" s="382"/>
      <c r="P19" s="386"/>
      <c r="Q19" s="387"/>
      <c r="R19" s="387"/>
      <c r="S19" s="387"/>
      <c r="T19" s="387"/>
      <c r="U19" s="388"/>
      <c r="V19" s="386"/>
      <c r="W19" s="387"/>
      <c r="X19" s="387"/>
      <c r="Y19" s="387"/>
      <c r="Z19" s="388"/>
      <c r="AA19" s="386">
        <v>114912</v>
      </c>
      <c r="AB19" s="387"/>
      <c r="AC19" s="387"/>
      <c r="AD19" s="387"/>
      <c r="AE19" s="388"/>
      <c r="AF19" s="386"/>
      <c r="AG19" s="387"/>
      <c r="AH19" s="387"/>
      <c r="AI19" s="387"/>
      <c r="AJ19" s="388"/>
      <c r="AK19" s="386">
        <v>-8639</v>
      </c>
      <c r="AL19" s="387"/>
      <c r="AM19" s="387"/>
      <c r="AN19" s="387"/>
      <c r="AO19" s="387"/>
      <c r="AP19" s="388"/>
      <c r="AQ19" s="402"/>
      <c r="AR19" s="402"/>
      <c r="AS19" s="402"/>
      <c r="AT19" s="402"/>
      <c r="AU19" s="402"/>
      <c r="AV19" s="402"/>
      <c r="AW19" s="433"/>
      <c r="AX19" s="433"/>
      <c r="AY19" s="433"/>
      <c r="AZ19" s="433"/>
      <c r="BA19" s="433"/>
      <c r="BB19" s="433"/>
      <c r="BC19" s="432">
        <f>AA19+AK19</f>
        <v>106273</v>
      </c>
      <c r="BD19" s="432"/>
      <c r="BE19" s="432"/>
      <c r="BF19" s="432"/>
      <c r="BG19" s="432"/>
      <c r="BH19" s="388"/>
      <c r="BI19" s="432"/>
      <c r="BJ19" s="432"/>
      <c r="BK19" s="432"/>
      <c r="BL19" s="432"/>
      <c r="BM19" s="432"/>
      <c r="BN19" s="386">
        <f>BC19</f>
        <v>106273</v>
      </c>
      <c r="BO19" s="387"/>
      <c r="BP19" s="387"/>
      <c r="BQ19" s="387"/>
      <c r="BR19" s="387"/>
      <c r="BS19" s="388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</row>
    <row r="20" spans="1:91" ht="13.5" customHeight="1" x14ac:dyDescent="0.2">
      <c r="A20" s="383" t="s">
        <v>228</v>
      </c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0">
        <v>4090</v>
      </c>
      <c r="M20" s="381"/>
      <c r="N20" s="381"/>
      <c r="O20" s="382"/>
      <c r="P20" s="386"/>
      <c r="Q20" s="387"/>
      <c r="R20" s="387"/>
      <c r="S20" s="387"/>
      <c r="T20" s="387"/>
      <c r="U20" s="388"/>
      <c r="V20" s="371"/>
      <c r="W20" s="372"/>
      <c r="X20" s="372"/>
      <c r="Y20" s="372"/>
      <c r="Z20" s="373"/>
      <c r="AA20" s="371"/>
      <c r="AB20" s="372"/>
      <c r="AC20" s="372"/>
      <c r="AD20" s="372"/>
      <c r="AE20" s="373"/>
      <c r="AF20" s="371"/>
      <c r="AG20" s="372"/>
      <c r="AH20" s="372"/>
      <c r="AI20" s="372"/>
      <c r="AJ20" s="373"/>
      <c r="AK20" s="371"/>
      <c r="AL20" s="372"/>
      <c r="AM20" s="372"/>
      <c r="AN20" s="372"/>
      <c r="AO20" s="372"/>
      <c r="AP20" s="373"/>
      <c r="AQ20" s="385"/>
      <c r="AR20" s="385"/>
      <c r="AS20" s="385"/>
      <c r="AT20" s="385"/>
      <c r="AU20" s="385"/>
      <c r="AV20" s="385"/>
      <c r="AW20" s="433"/>
      <c r="AX20" s="433"/>
      <c r="AY20" s="433"/>
      <c r="AZ20" s="433"/>
      <c r="BA20" s="433"/>
      <c r="BB20" s="433"/>
      <c r="BC20" s="432"/>
      <c r="BD20" s="432"/>
      <c r="BE20" s="432"/>
      <c r="BF20" s="432"/>
      <c r="BG20" s="432"/>
      <c r="BH20" s="388"/>
      <c r="BI20" s="432"/>
      <c r="BJ20" s="432"/>
      <c r="BK20" s="432"/>
      <c r="BL20" s="432"/>
      <c r="BM20" s="432"/>
      <c r="BN20" s="451"/>
      <c r="BO20" s="451"/>
      <c r="BP20" s="451"/>
      <c r="BQ20" s="451"/>
      <c r="BR20" s="451"/>
      <c r="BS20" s="451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</row>
    <row r="21" spans="1:91" ht="39" customHeight="1" x14ac:dyDescent="0.2">
      <c r="A21" s="446" t="s">
        <v>229</v>
      </c>
      <c r="B21" s="446"/>
      <c r="C21" s="446"/>
      <c r="D21" s="446"/>
      <c r="E21" s="446"/>
      <c r="F21" s="446"/>
      <c r="G21" s="446"/>
      <c r="H21" s="446"/>
      <c r="I21" s="446"/>
      <c r="J21" s="446"/>
      <c r="K21" s="446"/>
      <c r="L21" s="366">
        <v>4095</v>
      </c>
      <c r="M21" s="367"/>
      <c r="N21" s="367"/>
      <c r="O21" s="368"/>
      <c r="P21" s="386" t="s">
        <v>251</v>
      </c>
      <c r="Q21" s="387"/>
      <c r="R21" s="387"/>
      <c r="S21" s="387"/>
      <c r="T21" s="387"/>
      <c r="U21" s="388"/>
      <c r="V21" s="371"/>
      <c r="W21" s="372"/>
      <c r="X21" s="372"/>
      <c r="Y21" s="372"/>
      <c r="Z21" s="373"/>
      <c r="AA21" s="386">
        <v>3440530</v>
      </c>
      <c r="AB21" s="387"/>
      <c r="AC21" s="387"/>
      <c r="AD21" s="387"/>
      <c r="AE21" s="388"/>
      <c r="AF21" s="371"/>
      <c r="AG21" s="372"/>
      <c r="AH21" s="372"/>
      <c r="AI21" s="372"/>
      <c r="AJ21" s="373"/>
      <c r="AK21" s="386">
        <v>-998810</v>
      </c>
      <c r="AL21" s="387"/>
      <c r="AM21" s="387"/>
      <c r="AN21" s="387"/>
      <c r="AO21" s="387"/>
      <c r="AP21" s="388"/>
      <c r="AQ21" s="385"/>
      <c r="AR21" s="385"/>
      <c r="AS21" s="385"/>
      <c r="AT21" s="385"/>
      <c r="AU21" s="385"/>
      <c r="AV21" s="385"/>
      <c r="AW21" s="433"/>
      <c r="AX21" s="433"/>
      <c r="AY21" s="433"/>
      <c r="AZ21" s="433"/>
      <c r="BA21" s="433"/>
      <c r="BB21" s="433"/>
      <c r="BC21" s="432">
        <v>3707861</v>
      </c>
      <c r="BD21" s="432"/>
      <c r="BE21" s="432"/>
      <c r="BF21" s="432"/>
      <c r="BG21" s="432"/>
      <c r="BH21" s="388"/>
      <c r="BI21" s="432"/>
      <c r="BJ21" s="432"/>
      <c r="BK21" s="432"/>
      <c r="BL21" s="432"/>
      <c r="BM21" s="432"/>
      <c r="BN21" s="451">
        <f>BC21</f>
        <v>3707861</v>
      </c>
      <c r="BO21" s="451"/>
      <c r="BP21" s="451"/>
      <c r="BQ21" s="451"/>
      <c r="BR21" s="451"/>
      <c r="BS21" s="451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</row>
    <row r="22" spans="1:91" ht="39" customHeight="1" x14ac:dyDescent="0.2">
      <c r="A22" s="446" t="s">
        <v>230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366">
        <v>4100</v>
      </c>
      <c r="M22" s="367"/>
      <c r="N22" s="367"/>
      <c r="O22" s="368"/>
      <c r="P22" s="386"/>
      <c r="Q22" s="387"/>
      <c r="R22" s="387"/>
      <c r="S22" s="387"/>
      <c r="T22" s="387"/>
      <c r="U22" s="388"/>
      <c r="V22" s="371"/>
      <c r="W22" s="372"/>
      <c r="X22" s="372"/>
      <c r="Y22" s="372"/>
      <c r="Z22" s="373"/>
      <c r="AA22" s="371"/>
      <c r="AB22" s="372"/>
      <c r="AC22" s="372"/>
      <c r="AD22" s="372"/>
      <c r="AE22" s="373"/>
      <c r="AF22" s="371"/>
      <c r="AG22" s="372"/>
      <c r="AH22" s="372"/>
      <c r="AI22" s="372"/>
      <c r="AJ22" s="373"/>
      <c r="AK22" s="386">
        <v>-86290</v>
      </c>
      <c r="AL22" s="387"/>
      <c r="AM22" s="387"/>
      <c r="AN22" s="387"/>
      <c r="AO22" s="387"/>
      <c r="AP22" s="388"/>
      <c r="AQ22" s="385"/>
      <c r="AR22" s="385"/>
      <c r="AS22" s="385"/>
      <c r="AT22" s="385"/>
      <c r="AU22" s="385"/>
      <c r="AV22" s="385"/>
      <c r="AW22" s="433"/>
      <c r="AX22" s="433"/>
      <c r="AY22" s="433"/>
      <c r="AZ22" s="433"/>
      <c r="BA22" s="433"/>
      <c r="BB22" s="433"/>
      <c r="BC22" s="432">
        <f>AK22</f>
        <v>-86290</v>
      </c>
      <c r="BD22" s="432"/>
      <c r="BE22" s="432"/>
      <c r="BF22" s="432"/>
      <c r="BG22" s="432"/>
      <c r="BH22" s="388"/>
      <c r="BI22" s="432"/>
      <c r="BJ22" s="432"/>
      <c r="BK22" s="432"/>
      <c r="BL22" s="432"/>
      <c r="BM22" s="432"/>
      <c r="BN22" s="386">
        <f>BC22</f>
        <v>-86290</v>
      </c>
      <c r="BO22" s="387"/>
      <c r="BP22" s="387"/>
      <c r="BQ22" s="387"/>
      <c r="BR22" s="387"/>
      <c r="BS22" s="388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</row>
    <row r="23" spans="1:91" ht="39" customHeight="1" x14ac:dyDescent="0.2">
      <c r="A23" s="359" t="s">
        <v>231</v>
      </c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66">
        <v>4110</v>
      </c>
      <c r="M23" s="367"/>
      <c r="N23" s="367"/>
      <c r="O23" s="368"/>
      <c r="P23" s="371"/>
      <c r="Q23" s="372"/>
      <c r="R23" s="372"/>
      <c r="S23" s="372"/>
      <c r="T23" s="372"/>
      <c r="U23" s="373"/>
      <c r="V23" s="371"/>
      <c r="W23" s="372"/>
      <c r="X23" s="372"/>
      <c r="Y23" s="372"/>
      <c r="Z23" s="373"/>
      <c r="AA23" s="371"/>
      <c r="AB23" s="372"/>
      <c r="AC23" s="372"/>
      <c r="AD23" s="372"/>
      <c r="AE23" s="373"/>
      <c r="AF23" s="371"/>
      <c r="AG23" s="372"/>
      <c r="AH23" s="372"/>
      <c r="AI23" s="372"/>
      <c r="AJ23" s="373"/>
      <c r="AK23" s="386"/>
      <c r="AL23" s="387"/>
      <c r="AM23" s="387"/>
      <c r="AN23" s="387"/>
      <c r="AO23" s="387"/>
      <c r="AP23" s="388"/>
      <c r="AQ23" s="385"/>
      <c r="AR23" s="385"/>
      <c r="AS23" s="385"/>
      <c r="AT23" s="385"/>
      <c r="AU23" s="385"/>
      <c r="AV23" s="385"/>
      <c r="AW23" s="433"/>
      <c r="AX23" s="433"/>
      <c r="AY23" s="433"/>
      <c r="AZ23" s="433"/>
      <c r="BA23" s="433"/>
      <c r="BB23" s="433"/>
      <c r="BC23" s="432"/>
      <c r="BD23" s="432"/>
      <c r="BE23" s="432"/>
      <c r="BF23" s="432"/>
      <c r="BG23" s="432"/>
      <c r="BH23" s="388"/>
      <c r="BI23" s="432"/>
      <c r="BJ23" s="432"/>
      <c r="BK23" s="432"/>
      <c r="BL23" s="432"/>
      <c r="BM23" s="432"/>
      <c r="BN23" s="451"/>
      <c r="BO23" s="451"/>
      <c r="BP23" s="451"/>
      <c r="BQ23" s="451"/>
      <c r="BR23" s="451"/>
      <c r="BS23" s="451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</row>
    <row r="24" spans="1:91" ht="13.5" customHeight="1" x14ac:dyDescent="0.2">
      <c r="A24" s="353" t="s">
        <v>232</v>
      </c>
      <c r="B24" s="354"/>
      <c r="C24" s="354"/>
      <c r="D24" s="354"/>
      <c r="E24" s="354"/>
      <c r="F24" s="354"/>
      <c r="G24" s="354"/>
      <c r="H24" s="354"/>
      <c r="I24" s="354"/>
      <c r="J24" s="354"/>
      <c r="K24" s="355"/>
      <c r="L24" s="414">
        <v>4200</v>
      </c>
      <c r="M24" s="415"/>
      <c r="N24" s="415"/>
      <c r="O24" s="416"/>
      <c r="P24" s="374"/>
      <c r="Q24" s="375"/>
      <c r="R24" s="375"/>
      <c r="S24" s="375"/>
      <c r="T24" s="375"/>
      <c r="U24" s="376"/>
      <c r="V24" s="374"/>
      <c r="W24" s="375"/>
      <c r="X24" s="375"/>
      <c r="Y24" s="375"/>
      <c r="Z24" s="376"/>
      <c r="AA24" s="374"/>
      <c r="AB24" s="375"/>
      <c r="AC24" s="375"/>
      <c r="AD24" s="375"/>
      <c r="AE24" s="376"/>
      <c r="AF24" s="374"/>
      <c r="AG24" s="375"/>
      <c r="AH24" s="375"/>
      <c r="AI24" s="375"/>
      <c r="AJ24" s="376"/>
      <c r="AK24" s="406"/>
      <c r="AL24" s="407"/>
      <c r="AM24" s="407"/>
      <c r="AN24" s="407"/>
      <c r="AO24" s="407"/>
      <c r="AP24" s="408"/>
      <c r="AQ24" s="374"/>
      <c r="AR24" s="375"/>
      <c r="AS24" s="375"/>
      <c r="AT24" s="375"/>
      <c r="AU24" s="375"/>
      <c r="AV24" s="376"/>
      <c r="AW24" s="420"/>
      <c r="AX24" s="421"/>
      <c r="AY24" s="421"/>
      <c r="AZ24" s="421"/>
      <c r="BA24" s="421"/>
      <c r="BB24" s="422"/>
      <c r="BC24" s="406"/>
      <c r="BD24" s="407"/>
      <c r="BE24" s="407"/>
      <c r="BF24" s="407"/>
      <c r="BG24" s="408"/>
      <c r="BH24" s="406"/>
      <c r="BI24" s="407"/>
      <c r="BJ24" s="407"/>
      <c r="BK24" s="407"/>
      <c r="BL24" s="407"/>
      <c r="BM24" s="408"/>
      <c r="BN24" s="459"/>
      <c r="BO24" s="460"/>
      <c r="BP24" s="460"/>
      <c r="BQ24" s="460"/>
      <c r="BR24" s="460"/>
      <c r="BS24" s="461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</row>
    <row r="25" spans="1:91" ht="27" customHeight="1" x14ac:dyDescent="0.2">
      <c r="A25" s="443" t="s">
        <v>233</v>
      </c>
      <c r="B25" s="444"/>
      <c r="C25" s="444"/>
      <c r="D25" s="444"/>
      <c r="E25" s="444"/>
      <c r="F25" s="444"/>
      <c r="G25" s="444"/>
      <c r="H25" s="444"/>
      <c r="I25" s="444"/>
      <c r="J25" s="444"/>
      <c r="K25" s="445"/>
      <c r="L25" s="417"/>
      <c r="M25" s="418"/>
      <c r="N25" s="418"/>
      <c r="O25" s="419"/>
      <c r="P25" s="377"/>
      <c r="Q25" s="378"/>
      <c r="R25" s="378"/>
      <c r="S25" s="378"/>
      <c r="T25" s="378"/>
      <c r="U25" s="379"/>
      <c r="V25" s="377"/>
      <c r="W25" s="378"/>
      <c r="X25" s="378"/>
      <c r="Y25" s="378"/>
      <c r="Z25" s="379"/>
      <c r="AA25" s="377"/>
      <c r="AB25" s="378"/>
      <c r="AC25" s="378"/>
      <c r="AD25" s="378"/>
      <c r="AE25" s="379"/>
      <c r="AF25" s="377"/>
      <c r="AG25" s="378"/>
      <c r="AH25" s="378"/>
      <c r="AI25" s="378"/>
      <c r="AJ25" s="379"/>
      <c r="AK25" s="409"/>
      <c r="AL25" s="410"/>
      <c r="AM25" s="410"/>
      <c r="AN25" s="410"/>
      <c r="AO25" s="410"/>
      <c r="AP25" s="411"/>
      <c r="AQ25" s="377"/>
      <c r="AR25" s="378"/>
      <c r="AS25" s="378"/>
      <c r="AT25" s="378"/>
      <c r="AU25" s="378"/>
      <c r="AV25" s="379"/>
      <c r="AW25" s="423"/>
      <c r="AX25" s="424"/>
      <c r="AY25" s="424"/>
      <c r="AZ25" s="424"/>
      <c r="BA25" s="424"/>
      <c r="BB25" s="425"/>
      <c r="BC25" s="409"/>
      <c r="BD25" s="410"/>
      <c r="BE25" s="410"/>
      <c r="BF25" s="410"/>
      <c r="BG25" s="411"/>
      <c r="BH25" s="409"/>
      <c r="BI25" s="410"/>
      <c r="BJ25" s="410"/>
      <c r="BK25" s="410"/>
      <c r="BL25" s="410"/>
      <c r="BM25" s="411"/>
      <c r="BN25" s="462"/>
      <c r="BO25" s="463"/>
      <c r="BP25" s="463"/>
      <c r="BQ25" s="463"/>
      <c r="BR25" s="463"/>
      <c r="BS25" s="464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</row>
    <row r="26" spans="1:91" ht="49.5" customHeight="1" x14ac:dyDescent="0.2">
      <c r="A26" s="441" t="s">
        <v>234</v>
      </c>
      <c r="B26" s="441"/>
      <c r="C26" s="441"/>
      <c r="D26" s="441"/>
      <c r="E26" s="441"/>
      <c r="F26" s="441"/>
      <c r="G26" s="441"/>
      <c r="H26" s="441"/>
      <c r="I26" s="441"/>
      <c r="J26" s="441"/>
      <c r="K26" s="441"/>
      <c r="L26" s="380">
        <v>4205</v>
      </c>
      <c r="M26" s="381"/>
      <c r="N26" s="381"/>
      <c r="O26" s="382"/>
      <c r="P26" s="434"/>
      <c r="Q26" s="435"/>
      <c r="R26" s="435"/>
      <c r="S26" s="435"/>
      <c r="T26" s="435"/>
      <c r="U26" s="436"/>
      <c r="V26" s="434"/>
      <c r="W26" s="435"/>
      <c r="X26" s="435"/>
      <c r="Y26" s="435"/>
      <c r="Z26" s="436"/>
      <c r="AA26" s="434"/>
      <c r="AB26" s="435"/>
      <c r="AC26" s="435"/>
      <c r="AD26" s="435"/>
      <c r="AE26" s="436"/>
      <c r="AF26" s="434"/>
      <c r="AG26" s="435"/>
      <c r="AH26" s="435"/>
      <c r="AI26" s="435"/>
      <c r="AJ26" s="436"/>
      <c r="AK26" s="434"/>
      <c r="AL26" s="435"/>
      <c r="AM26" s="435"/>
      <c r="AN26" s="435"/>
      <c r="AO26" s="435"/>
      <c r="AP26" s="436"/>
      <c r="AQ26" s="402"/>
      <c r="AR26" s="402"/>
      <c r="AS26" s="402"/>
      <c r="AT26" s="402"/>
      <c r="AU26" s="402"/>
      <c r="AV26" s="402"/>
      <c r="AW26" s="433"/>
      <c r="AX26" s="433"/>
      <c r="AY26" s="433"/>
      <c r="AZ26" s="433"/>
      <c r="BA26" s="433"/>
      <c r="BB26" s="433"/>
      <c r="BC26" s="433"/>
      <c r="BD26" s="433"/>
      <c r="BE26" s="433"/>
      <c r="BF26" s="433"/>
      <c r="BG26" s="433"/>
      <c r="BH26" s="452"/>
      <c r="BI26" s="433"/>
      <c r="BJ26" s="433"/>
      <c r="BK26" s="433"/>
      <c r="BL26" s="433"/>
      <c r="BM26" s="433"/>
      <c r="BN26" s="448"/>
      <c r="BO26" s="448"/>
      <c r="BP26" s="448"/>
      <c r="BQ26" s="448"/>
      <c r="BR26" s="448"/>
      <c r="BS26" s="448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</row>
    <row r="27" spans="1:91" ht="27" customHeight="1" x14ac:dyDescent="0.2">
      <c r="A27" s="440" t="s">
        <v>235</v>
      </c>
      <c r="B27" s="440"/>
      <c r="C27" s="440"/>
      <c r="D27" s="440"/>
      <c r="E27" s="440"/>
      <c r="F27" s="440"/>
      <c r="G27" s="440"/>
      <c r="H27" s="440"/>
      <c r="I27" s="440"/>
      <c r="J27" s="440"/>
      <c r="K27" s="440"/>
      <c r="L27" s="380">
        <v>4210</v>
      </c>
      <c r="M27" s="381"/>
      <c r="N27" s="381"/>
      <c r="O27" s="382"/>
      <c r="P27" s="371"/>
      <c r="Q27" s="372"/>
      <c r="R27" s="372"/>
      <c r="S27" s="372"/>
      <c r="T27" s="372"/>
      <c r="U27" s="373"/>
      <c r="V27" s="371"/>
      <c r="W27" s="372"/>
      <c r="X27" s="372"/>
      <c r="Y27" s="372"/>
      <c r="Z27" s="373"/>
      <c r="AA27" s="371"/>
      <c r="AB27" s="372"/>
      <c r="AC27" s="372"/>
      <c r="AD27" s="372"/>
      <c r="AE27" s="373"/>
      <c r="AF27" s="371"/>
      <c r="AG27" s="372"/>
      <c r="AH27" s="372"/>
      <c r="AI27" s="372"/>
      <c r="AJ27" s="373"/>
      <c r="AK27" s="371"/>
      <c r="AL27" s="372"/>
      <c r="AM27" s="372"/>
      <c r="AN27" s="372"/>
      <c r="AO27" s="372"/>
      <c r="AP27" s="373"/>
      <c r="AQ27" s="385"/>
      <c r="AR27" s="385"/>
      <c r="AS27" s="385"/>
      <c r="AT27" s="385"/>
      <c r="AU27" s="385"/>
      <c r="AV27" s="385"/>
      <c r="AW27" s="433"/>
      <c r="AX27" s="433"/>
      <c r="AY27" s="433"/>
      <c r="AZ27" s="433"/>
      <c r="BA27" s="433"/>
      <c r="BB27" s="433"/>
      <c r="BC27" s="433"/>
      <c r="BD27" s="433"/>
      <c r="BE27" s="433"/>
      <c r="BF27" s="433"/>
      <c r="BG27" s="433"/>
      <c r="BH27" s="452"/>
      <c r="BI27" s="433"/>
      <c r="BJ27" s="433"/>
      <c r="BK27" s="433"/>
      <c r="BL27" s="433"/>
      <c r="BM27" s="433"/>
      <c r="BN27" s="448"/>
      <c r="BO27" s="448"/>
      <c r="BP27" s="448"/>
      <c r="BQ27" s="448"/>
      <c r="BR27" s="448"/>
      <c r="BS27" s="448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</row>
    <row r="28" spans="1:91" ht="13.5" customHeight="1" x14ac:dyDescent="0.2">
      <c r="A28" s="353" t="s">
        <v>236</v>
      </c>
      <c r="B28" s="354"/>
      <c r="C28" s="354"/>
      <c r="D28" s="354"/>
      <c r="E28" s="354"/>
      <c r="F28" s="354"/>
      <c r="G28" s="354"/>
      <c r="H28" s="354"/>
      <c r="I28" s="354"/>
      <c r="J28" s="354"/>
      <c r="K28" s="355"/>
      <c r="L28" s="414">
        <v>4240</v>
      </c>
      <c r="M28" s="415"/>
      <c r="N28" s="415"/>
      <c r="O28" s="416"/>
      <c r="P28" s="396"/>
      <c r="Q28" s="397"/>
      <c r="R28" s="397"/>
      <c r="S28" s="397"/>
      <c r="T28" s="397"/>
      <c r="U28" s="398"/>
      <c r="V28" s="396"/>
      <c r="W28" s="397"/>
      <c r="X28" s="397"/>
      <c r="Y28" s="397"/>
      <c r="Z28" s="398"/>
      <c r="AA28" s="396"/>
      <c r="AB28" s="397"/>
      <c r="AC28" s="397"/>
      <c r="AD28" s="397"/>
      <c r="AE28" s="398"/>
      <c r="AF28" s="396"/>
      <c r="AG28" s="397"/>
      <c r="AH28" s="397"/>
      <c r="AI28" s="397"/>
      <c r="AJ28" s="398"/>
      <c r="AK28" s="396"/>
      <c r="AL28" s="397"/>
      <c r="AM28" s="397"/>
      <c r="AN28" s="397"/>
      <c r="AO28" s="397"/>
      <c r="AP28" s="398"/>
      <c r="AQ28" s="396"/>
      <c r="AR28" s="397"/>
      <c r="AS28" s="397"/>
      <c r="AT28" s="397"/>
      <c r="AU28" s="397"/>
      <c r="AV28" s="398"/>
      <c r="AW28" s="420"/>
      <c r="AX28" s="421"/>
      <c r="AY28" s="421"/>
      <c r="AZ28" s="421"/>
      <c r="BA28" s="421"/>
      <c r="BB28" s="422"/>
      <c r="BC28" s="420"/>
      <c r="BD28" s="421"/>
      <c r="BE28" s="421"/>
      <c r="BF28" s="421"/>
      <c r="BG28" s="422"/>
      <c r="BH28" s="420"/>
      <c r="BI28" s="421"/>
      <c r="BJ28" s="421"/>
      <c r="BK28" s="421"/>
      <c r="BL28" s="421"/>
      <c r="BM28" s="422"/>
      <c r="BN28" s="453"/>
      <c r="BO28" s="454"/>
      <c r="BP28" s="454"/>
      <c r="BQ28" s="454"/>
      <c r="BR28" s="454"/>
      <c r="BS28" s="455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</row>
    <row r="29" spans="1:91" ht="13.5" customHeight="1" x14ac:dyDescent="0.2">
      <c r="A29" s="443" t="s">
        <v>237</v>
      </c>
      <c r="B29" s="444"/>
      <c r="C29" s="444"/>
      <c r="D29" s="444"/>
      <c r="E29" s="444"/>
      <c r="F29" s="444"/>
      <c r="G29" s="444"/>
      <c r="H29" s="444"/>
      <c r="I29" s="444"/>
      <c r="J29" s="444"/>
      <c r="K29" s="445"/>
      <c r="L29" s="417"/>
      <c r="M29" s="418"/>
      <c r="N29" s="418"/>
      <c r="O29" s="419"/>
      <c r="P29" s="399"/>
      <c r="Q29" s="400"/>
      <c r="R29" s="400"/>
      <c r="S29" s="400"/>
      <c r="T29" s="400"/>
      <c r="U29" s="401"/>
      <c r="V29" s="399"/>
      <c r="W29" s="400"/>
      <c r="X29" s="400"/>
      <c r="Y29" s="400"/>
      <c r="Z29" s="401"/>
      <c r="AA29" s="399"/>
      <c r="AB29" s="400"/>
      <c r="AC29" s="400"/>
      <c r="AD29" s="400"/>
      <c r="AE29" s="401"/>
      <c r="AF29" s="399"/>
      <c r="AG29" s="400"/>
      <c r="AH29" s="400"/>
      <c r="AI29" s="400"/>
      <c r="AJ29" s="401"/>
      <c r="AK29" s="399"/>
      <c r="AL29" s="400"/>
      <c r="AM29" s="400"/>
      <c r="AN29" s="400"/>
      <c r="AO29" s="400"/>
      <c r="AP29" s="401"/>
      <c r="AQ29" s="399"/>
      <c r="AR29" s="400"/>
      <c r="AS29" s="400"/>
      <c r="AT29" s="400"/>
      <c r="AU29" s="400"/>
      <c r="AV29" s="401"/>
      <c r="AW29" s="423"/>
      <c r="AX29" s="424"/>
      <c r="AY29" s="424"/>
      <c r="AZ29" s="424"/>
      <c r="BA29" s="424"/>
      <c r="BB29" s="425"/>
      <c r="BC29" s="423"/>
      <c r="BD29" s="424"/>
      <c r="BE29" s="424"/>
      <c r="BF29" s="424"/>
      <c r="BG29" s="425"/>
      <c r="BH29" s="423"/>
      <c r="BI29" s="424"/>
      <c r="BJ29" s="424"/>
      <c r="BK29" s="424"/>
      <c r="BL29" s="424"/>
      <c r="BM29" s="425"/>
      <c r="BN29" s="456"/>
      <c r="BO29" s="457"/>
      <c r="BP29" s="457"/>
      <c r="BQ29" s="457"/>
      <c r="BR29" s="457"/>
      <c r="BS29" s="458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</row>
    <row r="30" spans="1:91" ht="37.5" customHeight="1" x14ac:dyDescent="0.2">
      <c r="A30" s="442" t="s">
        <v>238</v>
      </c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380">
        <v>4245</v>
      </c>
      <c r="M30" s="381"/>
      <c r="N30" s="381"/>
      <c r="O30" s="382"/>
      <c r="P30" s="371"/>
      <c r="Q30" s="372"/>
      <c r="R30" s="372"/>
      <c r="S30" s="372"/>
      <c r="T30" s="372"/>
      <c r="U30" s="373"/>
      <c r="V30" s="371"/>
      <c r="W30" s="372"/>
      <c r="X30" s="372"/>
      <c r="Y30" s="372"/>
      <c r="Z30" s="373"/>
      <c r="AA30" s="371"/>
      <c r="AB30" s="372"/>
      <c r="AC30" s="372"/>
      <c r="AD30" s="372"/>
      <c r="AE30" s="373"/>
      <c r="AF30" s="371"/>
      <c r="AG30" s="372"/>
      <c r="AH30" s="372"/>
      <c r="AI30" s="372"/>
      <c r="AJ30" s="373"/>
      <c r="AK30" s="371"/>
      <c r="AL30" s="372"/>
      <c r="AM30" s="372"/>
      <c r="AN30" s="372"/>
      <c r="AO30" s="372"/>
      <c r="AP30" s="373"/>
      <c r="AQ30" s="385"/>
      <c r="AR30" s="385"/>
      <c r="AS30" s="385"/>
      <c r="AT30" s="385"/>
      <c r="AU30" s="385"/>
      <c r="AV30" s="385"/>
      <c r="AW30" s="433"/>
      <c r="AX30" s="433"/>
      <c r="AY30" s="433"/>
      <c r="AZ30" s="433"/>
      <c r="BA30" s="433"/>
      <c r="BB30" s="433"/>
      <c r="BC30" s="433"/>
      <c r="BD30" s="433"/>
      <c r="BE30" s="433"/>
      <c r="BF30" s="433"/>
      <c r="BG30" s="433"/>
      <c r="BH30" s="452"/>
      <c r="BI30" s="433"/>
      <c r="BJ30" s="433"/>
      <c r="BK30" s="433"/>
      <c r="BL30" s="433"/>
      <c r="BM30" s="433"/>
      <c r="BN30" s="448"/>
      <c r="BO30" s="448"/>
      <c r="BP30" s="448"/>
      <c r="BQ30" s="448"/>
      <c r="BR30" s="448"/>
      <c r="BS30" s="448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</row>
    <row r="31" spans="1:91" ht="27" customHeight="1" x14ac:dyDescent="0.2">
      <c r="A31" s="353" t="s">
        <v>239</v>
      </c>
      <c r="B31" s="354"/>
      <c r="C31" s="354"/>
      <c r="D31" s="354"/>
      <c r="E31" s="354"/>
      <c r="F31" s="354"/>
      <c r="G31" s="354"/>
      <c r="H31" s="354"/>
      <c r="I31" s="354"/>
      <c r="J31" s="354"/>
      <c r="K31" s="355"/>
      <c r="L31" s="414">
        <v>4260</v>
      </c>
      <c r="M31" s="415"/>
      <c r="N31" s="415"/>
      <c r="O31" s="416"/>
      <c r="P31" s="396"/>
      <c r="Q31" s="397"/>
      <c r="R31" s="397"/>
      <c r="S31" s="397"/>
      <c r="T31" s="397"/>
      <c r="U31" s="398"/>
      <c r="V31" s="396"/>
      <c r="W31" s="397"/>
      <c r="X31" s="397"/>
      <c r="Y31" s="397"/>
      <c r="Z31" s="398"/>
      <c r="AA31" s="396"/>
      <c r="AB31" s="397"/>
      <c r="AC31" s="397"/>
      <c r="AD31" s="397"/>
      <c r="AE31" s="398"/>
      <c r="AF31" s="396"/>
      <c r="AG31" s="397"/>
      <c r="AH31" s="397"/>
      <c r="AI31" s="397"/>
      <c r="AJ31" s="398"/>
      <c r="AK31" s="396"/>
      <c r="AL31" s="397"/>
      <c r="AM31" s="397"/>
      <c r="AN31" s="397"/>
      <c r="AO31" s="397"/>
      <c r="AP31" s="398"/>
      <c r="AQ31" s="396"/>
      <c r="AR31" s="397"/>
      <c r="AS31" s="397"/>
      <c r="AT31" s="397"/>
      <c r="AU31" s="397"/>
      <c r="AV31" s="398"/>
      <c r="AW31" s="420"/>
      <c r="AX31" s="421"/>
      <c r="AY31" s="421"/>
      <c r="AZ31" s="421"/>
      <c r="BA31" s="421"/>
      <c r="BB31" s="422"/>
      <c r="BC31" s="420"/>
      <c r="BD31" s="421"/>
      <c r="BE31" s="421"/>
      <c r="BF31" s="421"/>
      <c r="BG31" s="422"/>
      <c r="BH31" s="420"/>
      <c r="BI31" s="421"/>
      <c r="BJ31" s="421"/>
      <c r="BK31" s="421"/>
      <c r="BL31" s="421"/>
      <c r="BM31" s="422"/>
      <c r="BN31" s="453"/>
      <c r="BO31" s="454"/>
      <c r="BP31" s="454"/>
      <c r="BQ31" s="454"/>
      <c r="BR31" s="454"/>
      <c r="BS31" s="455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</row>
    <row r="32" spans="1:91" ht="27" customHeight="1" x14ac:dyDescent="0.2">
      <c r="A32" s="443" t="s">
        <v>240</v>
      </c>
      <c r="B32" s="444"/>
      <c r="C32" s="444"/>
      <c r="D32" s="444"/>
      <c r="E32" s="444"/>
      <c r="F32" s="444"/>
      <c r="G32" s="444"/>
      <c r="H32" s="444"/>
      <c r="I32" s="444"/>
      <c r="J32" s="444"/>
      <c r="K32" s="445"/>
      <c r="L32" s="417"/>
      <c r="M32" s="418"/>
      <c r="N32" s="418"/>
      <c r="O32" s="419"/>
      <c r="P32" s="399"/>
      <c r="Q32" s="400"/>
      <c r="R32" s="400"/>
      <c r="S32" s="400"/>
      <c r="T32" s="400"/>
      <c r="U32" s="401"/>
      <c r="V32" s="399"/>
      <c r="W32" s="400"/>
      <c r="X32" s="400"/>
      <c r="Y32" s="400"/>
      <c r="Z32" s="401"/>
      <c r="AA32" s="399"/>
      <c r="AB32" s="400"/>
      <c r="AC32" s="400"/>
      <c r="AD32" s="400"/>
      <c r="AE32" s="401"/>
      <c r="AF32" s="399"/>
      <c r="AG32" s="400"/>
      <c r="AH32" s="400"/>
      <c r="AI32" s="400"/>
      <c r="AJ32" s="401"/>
      <c r="AK32" s="399"/>
      <c r="AL32" s="400"/>
      <c r="AM32" s="400"/>
      <c r="AN32" s="400"/>
      <c r="AO32" s="400"/>
      <c r="AP32" s="401"/>
      <c r="AQ32" s="399"/>
      <c r="AR32" s="400"/>
      <c r="AS32" s="400"/>
      <c r="AT32" s="400"/>
      <c r="AU32" s="400"/>
      <c r="AV32" s="401"/>
      <c r="AW32" s="423"/>
      <c r="AX32" s="424"/>
      <c r="AY32" s="424"/>
      <c r="AZ32" s="424"/>
      <c r="BA32" s="424"/>
      <c r="BB32" s="425"/>
      <c r="BC32" s="423"/>
      <c r="BD32" s="424"/>
      <c r="BE32" s="424"/>
      <c r="BF32" s="424"/>
      <c r="BG32" s="425"/>
      <c r="BH32" s="423"/>
      <c r="BI32" s="424"/>
      <c r="BJ32" s="424"/>
      <c r="BK32" s="424"/>
      <c r="BL32" s="424"/>
      <c r="BM32" s="425"/>
      <c r="BN32" s="456"/>
      <c r="BO32" s="457"/>
      <c r="BP32" s="457"/>
      <c r="BQ32" s="457"/>
      <c r="BR32" s="457"/>
      <c r="BS32" s="458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</row>
    <row r="33" spans="1:91" ht="39" customHeight="1" x14ac:dyDescent="0.2">
      <c r="A33" s="441" t="s">
        <v>241</v>
      </c>
      <c r="B33" s="441"/>
      <c r="C33" s="441"/>
      <c r="D33" s="441"/>
      <c r="E33" s="441"/>
      <c r="F33" s="441"/>
      <c r="G33" s="441"/>
      <c r="H33" s="441"/>
      <c r="I33" s="441"/>
      <c r="J33" s="441"/>
      <c r="K33" s="441"/>
      <c r="L33" s="380">
        <v>4265</v>
      </c>
      <c r="M33" s="381"/>
      <c r="N33" s="381"/>
      <c r="O33" s="382"/>
      <c r="P33" s="403"/>
      <c r="Q33" s="404"/>
      <c r="R33" s="404"/>
      <c r="S33" s="404"/>
      <c r="T33" s="404"/>
      <c r="U33" s="405"/>
      <c r="V33" s="403"/>
      <c r="W33" s="404"/>
      <c r="X33" s="404"/>
      <c r="Y33" s="404"/>
      <c r="Z33" s="405"/>
      <c r="AA33" s="403"/>
      <c r="AB33" s="404"/>
      <c r="AC33" s="404"/>
      <c r="AD33" s="404"/>
      <c r="AE33" s="405"/>
      <c r="AF33" s="403"/>
      <c r="AG33" s="404"/>
      <c r="AH33" s="404"/>
      <c r="AI33" s="404"/>
      <c r="AJ33" s="405"/>
      <c r="AK33" s="403"/>
      <c r="AL33" s="404"/>
      <c r="AM33" s="404"/>
      <c r="AN33" s="404"/>
      <c r="AO33" s="404"/>
      <c r="AP33" s="405"/>
      <c r="AQ33" s="413"/>
      <c r="AR33" s="413"/>
      <c r="AS33" s="413"/>
      <c r="AT33" s="413"/>
      <c r="AU33" s="413"/>
      <c r="AV33" s="413"/>
      <c r="AW33" s="433"/>
      <c r="AX33" s="433"/>
      <c r="AY33" s="433"/>
      <c r="AZ33" s="433"/>
      <c r="BA33" s="433"/>
      <c r="BB33" s="433"/>
      <c r="BC33" s="433"/>
      <c r="BD33" s="433"/>
      <c r="BE33" s="433"/>
      <c r="BF33" s="433"/>
      <c r="BG33" s="433"/>
      <c r="BH33" s="452"/>
      <c r="BI33" s="433"/>
      <c r="BJ33" s="433"/>
      <c r="BK33" s="433"/>
      <c r="BL33" s="433"/>
      <c r="BM33" s="433"/>
      <c r="BN33" s="448"/>
      <c r="BO33" s="448"/>
      <c r="BP33" s="448"/>
      <c r="BQ33" s="448"/>
      <c r="BR33" s="448"/>
      <c r="BS33" s="448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</row>
    <row r="34" spans="1:91" ht="39" customHeight="1" x14ac:dyDescent="0.2">
      <c r="A34" s="383" t="s">
        <v>242</v>
      </c>
      <c r="B34" s="383"/>
      <c r="C34" s="383"/>
      <c r="D34" s="383"/>
      <c r="E34" s="383"/>
      <c r="F34" s="383"/>
      <c r="G34" s="383"/>
      <c r="H34" s="383"/>
      <c r="I34" s="383"/>
      <c r="J34" s="383"/>
      <c r="K34" s="383"/>
      <c r="L34" s="395">
        <v>4270</v>
      </c>
      <c r="M34" s="395"/>
      <c r="N34" s="395"/>
      <c r="O34" s="395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2"/>
      <c r="AD34" s="402"/>
      <c r="AE34" s="402"/>
      <c r="AF34" s="402"/>
      <c r="AG34" s="402"/>
      <c r="AH34" s="402"/>
      <c r="AI34" s="402"/>
      <c r="AJ34" s="402"/>
      <c r="AK34" s="402"/>
      <c r="AL34" s="402"/>
      <c r="AM34" s="402"/>
      <c r="AN34" s="402"/>
      <c r="AO34" s="402"/>
      <c r="AP34" s="402"/>
      <c r="AQ34" s="402"/>
      <c r="AR34" s="402"/>
      <c r="AS34" s="402"/>
      <c r="AT34" s="402"/>
      <c r="AU34" s="402"/>
      <c r="AV34" s="402"/>
      <c r="AW34" s="433"/>
      <c r="AX34" s="433"/>
      <c r="AY34" s="433"/>
      <c r="AZ34" s="433"/>
      <c r="BA34" s="433"/>
      <c r="BB34" s="433"/>
      <c r="BC34" s="433"/>
      <c r="BD34" s="433"/>
      <c r="BE34" s="433"/>
      <c r="BF34" s="433"/>
      <c r="BG34" s="433"/>
      <c r="BH34" s="433"/>
      <c r="BI34" s="433"/>
      <c r="BJ34" s="433"/>
      <c r="BK34" s="433"/>
      <c r="BL34" s="433"/>
      <c r="BM34" s="433"/>
      <c r="BN34" s="448"/>
      <c r="BO34" s="448"/>
      <c r="BP34" s="448"/>
      <c r="BQ34" s="448"/>
      <c r="BR34" s="448"/>
      <c r="BS34" s="448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</row>
    <row r="35" spans="1:91" ht="14.25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30"/>
      <c r="M35" s="30"/>
      <c r="N35" s="30"/>
      <c r="O35" s="30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2"/>
      <c r="AX35" s="32"/>
      <c r="AY35" s="32"/>
      <c r="AZ35" s="32"/>
      <c r="BA35" s="32"/>
      <c r="BB35" s="32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4"/>
      <c r="BO35" s="34"/>
      <c r="BP35" s="34"/>
      <c r="BQ35" s="34"/>
      <c r="BR35" s="34"/>
      <c r="BS35" s="34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</row>
    <row r="36" spans="1:91" s="6" customFormat="1" ht="14.25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0"/>
      <c r="M36" s="30"/>
      <c r="N36" s="30"/>
      <c r="O36" s="30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2"/>
      <c r="AX36" s="32"/>
      <c r="AY36" s="32"/>
      <c r="AZ36" s="32"/>
      <c r="BA36" s="32"/>
      <c r="BB36" s="32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4"/>
      <c r="BO36" s="34"/>
      <c r="BP36" s="34"/>
      <c r="BQ36" s="34"/>
      <c r="BR36" s="34"/>
      <c r="BS36" s="34"/>
    </row>
    <row r="37" spans="1:91" ht="13.5" customHeight="1" x14ac:dyDescent="0.2">
      <c r="A37" s="395">
        <v>1</v>
      </c>
      <c r="B37" s="395"/>
      <c r="C37" s="395"/>
      <c r="D37" s="395"/>
      <c r="E37" s="395"/>
      <c r="F37" s="395"/>
      <c r="G37" s="395"/>
      <c r="H37" s="395"/>
      <c r="I37" s="395"/>
      <c r="J37" s="395"/>
      <c r="K37" s="395"/>
      <c r="L37" s="380">
        <v>2</v>
      </c>
      <c r="M37" s="381"/>
      <c r="N37" s="381"/>
      <c r="O37" s="382"/>
      <c r="P37" s="380">
        <v>3</v>
      </c>
      <c r="Q37" s="381"/>
      <c r="R37" s="381"/>
      <c r="S37" s="381"/>
      <c r="T37" s="381"/>
      <c r="U37" s="382"/>
      <c r="V37" s="380">
        <v>4</v>
      </c>
      <c r="W37" s="381"/>
      <c r="X37" s="381"/>
      <c r="Y37" s="381"/>
      <c r="Z37" s="382"/>
      <c r="AA37" s="380">
        <v>5</v>
      </c>
      <c r="AB37" s="381"/>
      <c r="AC37" s="381"/>
      <c r="AD37" s="381"/>
      <c r="AE37" s="382"/>
      <c r="AF37" s="380">
        <v>6</v>
      </c>
      <c r="AG37" s="381"/>
      <c r="AH37" s="381"/>
      <c r="AI37" s="381"/>
      <c r="AJ37" s="382"/>
      <c r="AK37" s="380">
        <v>7</v>
      </c>
      <c r="AL37" s="381"/>
      <c r="AM37" s="381"/>
      <c r="AN37" s="381"/>
      <c r="AO37" s="381"/>
      <c r="AP37" s="382"/>
      <c r="AQ37" s="395">
        <v>8</v>
      </c>
      <c r="AR37" s="395"/>
      <c r="AS37" s="395"/>
      <c r="AT37" s="395"/>
      <c r="AU37" s="395"/>
      <c r="AV37" s="395"/>
      <c r="AW37" s="395">
        <v>9</v>
      </c>
      <c r="AX37" s="395"/>
      <c r="AY37" s="395"/>
      <c r="AZ37" s="395"/>
      <c r="BA37" s="395"/>
      <c r="BB37" s="395"/>
      <c r="BC37" s="395">
        <v>10</v>
      </c>
      <c r="BD37" s="395"/>
      <c r="BE37" s="395"/>
      <c r="BF37" s="395"/>
      <c r="BG37" s="395"/>
      <c r="BH37" s="382">
        <v>11</v>
      </c>
      <c r="BI37" s="395"/>
      <c r="BJ37" s="395"/>
      <c r="BK37" s="395"/>
      <c r="BL37" s="395"/>
      <c r="BM37" s="395"/>
      <c r="BN37" s="395">
        <v>12</v>
      </c>
      <c r="BO37" s="395"/>
      <c r="BP37" s="395"/>
      <c r="BQ37" s="395"/>
      <c r="BR37" s="395"/>
      <c r="BS37" s="395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</row>
    <row r="38" spans="1:91" ht="27" customHeight="1" x14ac:dyDescent="0.2">
      <c r="A38" s="383" t="s">
        <v>243</v>
      </c>
      <c r="B38" s="383"/>
      <c r="C38" s="383"/>
      <c r="D38" s="383"/>
      <c r="E38" s="383"/>
      <c r="F38" s="383"/>
      <c r="G38" s="383"/>
      <c r="H38" s="383"/>
      <c r="I38" s="383"/>
      <c r="J38" s="383"/>
      <c r="K38" s="383"/>
      <c r="L38" s="380">
        <v>4275</v>
      </c>
      <c r="M38" s="381"/>
      <c r="N38" s="381"/>
      <c r="O38" s="382"/>
      <c r="P38" s="437"/>
      <c r="Q38" s="438"/>
      <c r="R38" s="438"/>
      <c r="S38" s="438"/>
      <c r="T38" s="438"/>
      <c r="U38" s="439"/>
      <c r="V38" s="437"/>
      <c r="W38" s="438"/>
      <c r="X38" s="438"/>
      <c r="Y38" s="438"/>
      <c r="Z38" s="439"/>
      <c r="AA38" s="437"/>
      <c r="AB38" s="438"/>
      <c r="AC38" s="438"/>
      <c r="AD38" s="438"/>
      <c r="AE38" s="439"/>
      <c r="AF38" s="437"/>
      <c r="AG38" s="438"/>
      <c r="AH38" s="438"/>
      <c r="AI38" s="438"/>
      <c r="AJ38" s="439"/>
      <c r="AK38" s="437"/>
      <c r="AL38" s="438"/>
      <c r="AM38" s="438"/>
      <c r="AN38" s="438"/>
      <c r="AO38" s="438"/>
      <c r="AP38" s="439"/>
      <c r="AQ38" s="412"/>
      <c r="AR38" s="412"/>
      <c r="AS38" s="412"/>
      <c r="AT38" s="412"/>
      <c r="AU38" s="412"/>
      <c r="AV38" s="412"/>
      <c r="AW38" s="470"/>
      <c r="AX38" s="470"/>
      <c r="AY38" s="470"/>
      <c r="AZ38" s="470"/>
      <c r="BA38" s="470"/>
      <c r="BB38" s="470"/>
      <c r="BC38" s="447"/>
      <c r="BD38" s="447"/>
      <c r="BE38" s="447"/>
      <c r="BF38" s="447"/>
      <c r="BG38" s="447"/>
      <c r="BH38" s="449"/>
      <c r="BI38" s="447"/>
      <c r="BJ38" s="447"/>
      <c r="BK38" s="447"/>
      <c r="BL38" s="447"/>
      <c r="BM38" s="447"/>
      <c r="BN38" s="450"/>
      <c r="BO38" s="450"/>
      <c r="BP38" s="450"/>
      <c r="BQ38" s="450"/>
      <c r="BR38" s="450"/>
      <c r="BS38" s="450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</row>
    <row r="39" spans="1:91" ht="35.25" customHeight="1" x14ac:dyDescent="0.2">
      <c r="A39" s="383" t="s">
        <v>248</v>
      </c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0">
        <v>4280</v>
      </c>
      <c r="M39" s="381"/>
      <c r="N39" s="381"/>
      <c r="O39" s="382"/>
      <c r="P39" s="356"/>
      <c r="Q39" s="357"/>
      <c r="R39" s="357"/>
      <c r="S39" s="357"/>
      <c r="T39" s="357"/>
      <c r="U39" s="358"/>
      <c r="V39" s="356"/>
      <c r="W39" s="357"/>
      <c r="X39" s="357"/>
      <c r="Y39" s="357"/>
      <c r="Z39" s="358"/>
      <c r="AA39" s="356"/>
      <c r="AB39" s="357"/>
      <c r="AC39" s="357"/>
      <c r="AD39" s="357"/>
      <c r="AE39" s="358"/>
      <c r="AF39" s="356"/>
      <c r="AG39" s="357"/>
      <c r="AH39" s="357"/>
      <c r="AI39" s="357"/>
      <c r="AJ39" s="358"/>
      <c r="AK39" s="356"/>
      <c r="AL39" s="357"/>
      <c r="AM39" s="357"/>
      <c r="AN39" s="357"/>
      <c r="AO39" s="357"/>
      <c r="AP39" s="358"/>
      <c r="AQ39" s="365"/>
      <c r="AR39" s="365"/>
      <c r="AS39" s="365"/>
      <c r="AT39" s="365"/>
      <c r="AU39" s="365"/>
      <c r="AV39" s="365"/>
      <c r="AW39" s="470"/>
      <c r="AX39" s="470"/>
      <c r="AY39" s="470"/>
      <c r="AZ39" s="470"/>
      <c r="BA39" s="470"/>
      <c r="BB39" s="470"/>
      <c r="BC39" s="447"/>
      <c r="BD39" s="447"/>
      <c r="BE39" s="447"/>
      <c r="BF39" s="447"/>
      <c r="BG39" s="447"/>
      <c r="BH39" s="449"/>
      <c r="BI39" s="447"/>
      <c r="BJ39" s="447"/>
      <c r="BK39" s="447"/>
      <c r="BL39" s="447"/>
      <c r="BM39" s="447"/>
      <c r="BN39" s="450"/>
      <c r="BO39" s="450"/>
      <c r="BP39" s="450"/>
      <c r="BQ39" s="450"/>
      <c r="BR39" s="450"/>
      <c r="BS39" s="450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</row>
    <row r="40" spans="1:91" ht="27" customHeight="1" x14ac:dyDescent="0.2">
      <c r="A40" s="383" t="s">
        <v>244</v>
      </c>
      <c r="B40" s="383"/>
      <c r="C40" s="383"/>
      <c r="D40" s="383"/>
      <c r="E40" s="383"/>
      <c r="F40" s="383"/>
      <c r="G40" s="383"/>
      <c r="H40" s="383"/>
      <c r="I40" s="383"/>
      <c r="J40" s="383"/>
      <c r="K40" s="383"/>
      <c r="L40" s="380">
        <v>4290</v>
      </c>
      <c r="M40" s="381"/>
      <c r="N40" s="381"/>
      <c r="O40" s="382"/>
      <c r="P40" s="356"/>
      <c r="Q40" s="357"/>
      <c r="R40" s="357"/>
      <c r="S40" s="357"/>
      <c r="T40" s="357"/>
      <c r="U40" s="358"/>
      <c r="V40" s="356"/>
      <c r="W40" s="357"/>
      <c r="X40" s="357"/>
      <c r="Y40" s="357"/>
      <c r="Z40" s="358"/>
      <c r="AA40" s="362">
        <v>-22558</v>
      </c>
      <c r="AB40" s="363"/>
      <c r="AC40" s="363"/>
      <c r="AD40" s="363"/>
      <c r="AE40" s="364"/>
      <c r="AF40" s="356"/>
      <c r="AG40" s="357"/>
      <c r="AH40" s="357"/>
      <c r="AI40" s="357"/>
      <c r="AJ40" s="358"/>
      <c r="AK40" s="362">
        <v>17318</v>
      </c>
      <c r="AL40" s="369"/>
      <c r="AM40" s="369"/>
      <c r="AN40" s="369"/>
      <c r="AO40" s="369"/>
      <c r="AP40" s="370"/>
      <c r="AQ40" s="365"/>
      <c r="AR40" s="365"/>
      <c r="AS40" s="365"/>
      <c r="AT40" s="365"/>
      <c r="AU40" s="365"/>
      <c r="AV40" s="365"/>
      <c r="AW40" s="470"/>
      <c r="AX40" s="470"/>
      <c r="AY40" s="470"/>
      <c r="AZ40" s="470"/>
      <c r="BA40" s="470"/>
      <c r="BB40" s="470"/>
      <c r="BC40" s="361">
        <v>-5240</v>
      </c>
      <c r="BD40" s="361"/>
      <c r="BE40" s="361"/>
      <c r="BF40" s="361"/>
      <c r="BG40" s="361"/>
      <c r="BH40" s="364"/>
      <c r="BI40" s="361"/>
      <c r="BJ40" s="361"/>
      <c r="BK40" s="361"/>
      <c r="BL40" s="361"/>
      <c r="BM40" s="361"/>
      <c r="BN40" s="362">
        <f>BC40</f>
        <v>-5240</v>
      </c>
      <c r="BO40" s="369"/>
      <c r="BP40" s="369"/>
      <c r="BQ40" s="369"/>
      <c r="BR40" s="369"/>
      <c r="BS40" s="370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</row>
    <row r="41" spans="1:91" ht="27" customHeight="1" x14ac:dyDescent="0.2">
      <c r="A41" s="359" t="s">
        <v>245</v>
      </c>
      <c r="B41" s="359"/>
      <c r="C41" s="359"/>
      <c r="D41" s="359"/>
      <c r="E41" s="359"/>
      <c r="F41" s="359"/>
      <c r="G41" s="359"/>
      <c r="H41" s="359"/>
      <c r="I41" s="359"/>
      <c r="J41" s="359"/>
      <c r="K41" s="359"/>
      <c r="L41" s="366">
        <v>4295</v>
      </c>
      <c r="M41" s="367"/>
      <c r="N41" s="367"/>
      <c r="O41" s="368"/>
      <c r="P41" s="356"/>
      <c r="Q41" s="357"/>
      <c r="R41" s="357"/>
      <c r="S41" s="357"/>
      <c r="T41" s="357"/>
      <c r="U41" s="358"/>
      <c r="V41" s="356"/>
      <c r="W41" s="357"/>
      <c r="X41" s="357"/>
      <c r="Y41" s="357"/>
      <c r="Z41" s="358"/>
      <c r="AA41" s="362">
        <v>-22558</v>
      </c>
      <c r="AB41" s="363"/>
      <c r="AC41" s="363"/>
      <c r="AD41" s="363"/>
      <c r="AE41" s="364"/>
      <c r="AF41" s="356"/>
      <c r="AG41" s="357"/>
      <c r="AH41" s="357"/>
      <c r="AI41" s="357"/>
      <c r="AJ41" s="358"/>
      <c r="AK41" s="362">
        <v>-68972</v>
      </c>
      <c r="AL41" s="369"/>
      <c r="AM41" s="369"/>
      <c r="AN41" s="369"/>
      <c r="AO41" s="369"/>
      <c r="AP41" s="370"/>
      <c r="AQ41" s="365"/>
      <c r="AR41" s="365"/>
      <c r="AS41" s="365"/>
      <c r="AT41" s="365"/>
      <c r="AU41" s="365"/>
      <c r="AV41" s="365"/>
      <c r="AW41" s="470"/>
      <c r="AX41" s="470"/>
      <c r="AY41" s="470"/>
      <c r="AZ41" s="470"/>
      <c r="BA41" s="470"/>
      <c r="BB41" s="470"/>
      <c r="BC41" s="360">
        <f>AA41+AK41</f>
        <v>-91530</v>
      </c>
      <c r="BD41" s="361"/>
      <c r="BE41" s="361"/>
      <c r="BF41" s="361"/>
      <c r="BG41" s="361"/>
      <c r="BH41" s="364"/>
      <c r="BI41" s="361"/>
      <c r="BJ41" s="361"/>
      <c r="BK41" s="361"/>
      <c r="BL41" s="361"/>
      <c r="BM41" s="361"/>
      <c r="BN41" s="384">
        <v>-91530</v>
      </c>
      <c r="BO41" s="369"/>
      <c r="BP41" s="369"/>
      <c r="BQ41" s="369"/>
      <c r="BR41" s="369"/>
      <c r="BS41" s="370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</row>
    <row r="42" spans="1:91" ht="13.5" customHeight="1" x14ac:dyDescent="0.2">
      <c r="A42" s="353" t="s">
        <v>223</v>
      </c>
      <c r="B42" s="354"/>
      <c r="C42" s="354"/>
      <c r="D42" s="354"/>
      <c r="E42" s="354"/>
      <c r="F42" s="354"/>
      <c r="G42" s="354"/>
      <c r="H42" s="354"/>
      <c r="I42" s="354"/>
      <c r="J42" s="354"/>
      <c r="K42" s="355"/>
      <c r="L42" s="344">
        <v>4300</v>
      </c>
      <c r="M42" s="345"/>
      <c r="N42" s="345"/>
      <c r="O42" s="346"/>
      <c r="P42" s="327" t="s">
        <v>251</v>
      </c>
      <c r="Q42" s="328"/>
      <c r="R42" s="328"/>
      <c r="S42" s="328"/>
      <c r="T42" s="328"/>
      <c r="U42" s="329"/>
      <c r="V42" s="321"/>
      <c r="W42" s="322"/>
      <c r="X42" s="322"/>
      <c r="Y42" s="322"/>
      <c r="Z42" s="323"/>
      <c r="AA42" s="327" t="s">
        <v>268</v>
      </c>
      <c r="AB42" s="328"/>
      <c r="AC42" s="328"/>
      <c r="AD42" s="328"/>
      <c r="AE42" s="329"/>
      <c r="AF42" s="321"/>
      <c r="AG42" s="322"/>
      <c r="AH42" s="322"/>
      <c r="AI42" s="322"/>
      <c r="AJ42" s="323"/>
      <c r="AK42" s="327" t="s">
        <v>269</v>
      </c>
      <c r="AL42" s="328"/>
      <c r="AM42" s="328"/>
      <c r="AN42" s="328"/>
      <c r="AO42" s="328"/>
      <c r="AP42" s="329"/>
      <c r="AQ42" s="321"/>
      <c r="AR42" s="322"/>
      <c r="AS42" s="322"/>
      <c r="AT42" s="322"/>
      <c r="AU42" s="322"/>
      <c r="AV42" s="323"/>
      <c r="AW42" s="333"/>
      <c r="AX42" s="334"/>
      <c r="AY42" s="334"/>
      <c r="AZ42" s="334"/>
      <c r="BA42" s="334"/>
      <c r="BB42" s="335"/>
      <c r="BC42" s="340" t="str">
        <f>BN42</f>
        <v>3616331</v>
      </c>
      <c r="BD42" s="310"/>
      <c r="BE42" s="310"/>
      <c r="BF42" s="310"/>
      <c r="BG42" s="311"/>
      <c r="BH42" s="309"/>
      <c r="BI42" s="310"/>
      <c r="BJ42" s="310"/>
      <c r="BK42" s="310"/>
      <c r="BL42" s="310"/>
      <c r="BM42" s="311"/>
      <c r="BN42" s="315" t="s">
        <v>270</v>
      </c>
      <c r="BO42" s="316"/>
      <c r="BP42" s="316"/>
      <c r="BQ42" s="316"/>
      <c r="BR42" s="316"/>
      <c r="BS42" s="317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</row>
    <row r="43" spans="1:91" ht="13.5" customHeight="1" x14ac:dyDescent="0.2">
      <c r="A43" s="350" t="s">
        <v>246</v>
      </c>
      <c r="B43" s="351"/>
      <c r="C43" s="351"/>
      <c r="D43" s="351"/>
      <c r="E43" s="351"/>
      <c r="F43" s="351"/>
      <c r="G43" s="351"/>
      <c r="H43" s="351"/>
      <c r="I43" s="351"/>
      <c r="J43" s="351"/>
      <c r="K43" s="352"/>
      <c r="L43" s="347"/>
      <c r="M43" s="348"/>
      <c r="N43" s="348"/>
      <c r="O43" s="349"/>
      <c r="P43" s="330"/>
      <c r="Q43" s="331"/>
      <c r="R43" s="331"/>
      <c r="S43" s="331"/>
      <c r="T43" s="331"/>
      <c r="U43" s="332"/>
      <c r="V43" s="324"/>
      <c r="W43" s="325"/>
      <c r="X43" s="325"/>
      <c r="Y43" s="325"/>
      <c r="Z43" s="326"/>
      <c r="AA43" s="330"/>
      <c r="AB43" s="331"/>
      <c r="AC43" s="331"/>
      <c r="AD43" s="331"/>
      <c r="AE43" s="332"/>
      <c r="AF43" s="324"/>
      <c r="AG43" s="325"/>
      <c r="AH43" s="325"/>
      <c r="AI43" s="325"/>
      <c r="AJ43" s="326"/>
      <c r="AK43" s="330"/>
      <c r="AL43" s="331"/>
      <c r="AM43" s="331"/>
      <c r="AN43" s="331"/>
      <c r="AO43" s="331"/>
      <c r="AP43" s="332"/>
      <c r="AQ43" s="324"/>
      <c r="AR43" s="325"/>
      <c r="AS43" s="325"/>
      <c r="AT43" s="325"/>
      <c r="AU43" s="325"/>
      <c r="AV43" s="326"/>
      <c r="AW43" s="336"/>
      <c r="AX43" s="337"/>
      <c r="AY43" s="337"/>
      <c r="AZ43" s="337"/>
      <c r="BA43" s="337"/>
      <c r="BB43" s="338"/>
      <c r="BC43" s="312"/>
      <c r="BD43" s="313"/>
      <c r="BE43" s="313"/>
      <c r="BF43" s="313"/>
      <c r="BG43" s="314"/>
      <c r="BH43" s="312"/>
      <c r="BI43" s="313"/>
      <c r="BJ43" s="313"/>
      <c r="BK43" s="313"/>
      <c r="BL43" s="313"/>
      <c r="BM43" s="314"/>
      <c r="BN43" s="318"/>
      <c r="BO43" s="319"/>
      <c r="BP43" s="319"/>
      <c r="BQ43" s="319"/>
      <c r="BR43" s="319"/>
      <c r="BS43" s="320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</row>
    <row r="44" spans="1:91" ht="18.75" customHeight="1" x14ac:dyDescent="0.2">
      <c r="A44" s="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35"/>
      <c r="AS44" s="35"/>
      <c r="AT44" s="35"/>
      <c r="AU44" s="35"/>
      <c r="AV44" s="35"/>
      <c r="AW44" s="35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</row>
    <row r="45" spans="1:91" ht="13.5" customHeight="1" x14ac:dyDescent="0.2">
      <c r="A45" s="6"/>
      <c r="B45" s="26"/>
      <c r="C45" s="26"/>
      <c r="D45" s="59" t="s">
        <v>90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341" t="s">
        <v>271</v>
      </c>
      <c r="AM45" s="342"/>
      <c r="AN45" s="342"/>
      <c r="AO45" s="342"/>
      <c r="AP45" s="342"/>
      <c r="AQ45" s="342"/>
      <c r="AR45" s="342"/>
      <c r="AS45" s="342"/>
      <c r="AT45" s="342"/>
      <c r="AU45" s="342"/>
      <c r="AV45" s="342"/>
      <c r="AW45" s="342"/>
      <c r="AX45" s="342"/>
      <c r="AY45" s="342"/>
      <c r="AZ45" s="342"/>
      <c r="BA45" s="342"/>
      <c r="BB45" s="342"/>
      <c r="BC45" s="342"/>
      <c r="BD45" s="342"/>
      <c r="BE45" s="342"/>
      <c r="BF45" s="342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</row>
    <row r="46" spans="1:91" ht="9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</row>
    <row r="47" spans="1:91" ht="13.5" customHeight="1" x14ac:dyDescent="0.2">
      <c r="A47" s="6"/>
      <c r="B47" s="6"/>
      <c r="C47" s="6"/>
      <c r="D47" s="339" t="s">
        <v>91</v>
      </c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343" t="s">
        <v>260</v>
      </c>
      <c r="AM47" s="343"/>
      <c r="AN47" s="343"/>
      <c r="AO47" s="343"/>
      <c r="AP47" s="343"/>
      <c r="AQ47" s="343"/>
      <c r="AR47" s="343"/>
      <c r="AS47" s="343"/>
      <c r="AT47" s="343"/>
      <c r="AU47" s="343"/>
      <c r="AV47" s="343"/>
      <c r="AW47" s="343"/>
      <c r="AX47" s="343"/>
      <c r="AY47" s="343"/>
      <c r="AZ47" s="343"/>
      <c r="BA47" s="343"/>
      <c r="BB47" s="343"/>
      <c r="BC47" s="343"/>
      <c r="BD47" s="343"/>
      <c r="BE47" s="343"/>
      <c r="BF47" s="343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</row>
    <row r="48" spans="1:91" ht="13.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</row>
    <row r="49" spans="1:91" ht="13.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</row>
    <row r="50" spans="1:91" ht="13.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</row>
    <row r="51" spans="1:91" ht="13.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</row>
    <row r="52" spans="1:91" ht="13.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</row>
    <row r="53" spans="1:91" ht="13.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</row>
    <row r="54" spans="1:91" ht="13.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</row>
    <row r="55" spans="1:91" ht="13.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</row>
    <row r="56" spans="1:91" ht="13.5" customHeight="1" x14ac:dyDescent="0.2">
      <c r="A56" s="6"/>
      <c r="B56" s="21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</row>
    <row r="57" spans="1:91" ht="13.5" customHeight="1" x14ac:dyDescent="0.2">
      <c r="A57" s="6"/>
      <c r="B57" s="2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</row>
    <row r="58" spans="1:91" ht="13.5" customHeight="1" x14ac:dyDescent="0.2">
      <c r="A58" s="6"/>
      <c r="B58" s="21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</row>
    <row r="59" spans="1:91" ht="13.5" customHeight="1" x14ac:dyDescent="0.2">
      <c r="A59" s="6"/>
      <c r="B59" s="2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</row>
    <row r="60" spans="1:91" ht="13.5" customHeight="1" x14ac:dyDescent="0.2">
      <c r="A60" s="6"/>
      <c r="B60" s="2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</row>
    <row r="61" spans="1:91" ht="13.5" customHeight="1" x14ac:dyDescent="0.2">
      <c r="A61" s="6"/>
      <c r="B61" s="2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</row>
    <row r="62" spans="1:91" ht="13.5" customHeight="1" x14ac:dyDescent="0.2">
      <c r="A62" s="6"/>
      <c r="B62" s="2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</row>
    <row r="63" spans="1:91" ht="13.5" customHeight="1" x14ac:dyDescent="0.2">
      <c r="A63" s="6"/>
      <c r="B63" s="2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</row>
    <row r="64" spans="1:91" ht="13.5" customHeight="1" x14ac:dyDescent="0.2">
      <c r="A64" s="6"/>
      <c r="B64" s="2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</row>
    <row r="65" spans="1:91" ht="13.5" customHeight="1" x14ac:dyDescent="0.2">
      <c r="A65" s="6"/>
      <c r="B65" s="21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</row>
    <row r="66" spans="1:91" ht="13.5" customHeight="1" x14ac:dyDescent="0.2">
      <c r="A66" s="6"/>
      <c r="B66" s="21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</row>
    <row r="67" spans="1:91" ht="13.5" customHeight="1" x14ac:dyDescent="0.2">
      <c r="A67" s="6"/>
      <c r="B67" s="2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</row>
    <row r="68" spans="1:91" ht="13.5" customHeight="1" x14ac:dyDescent="0.2">
      <c r="A68" s="6"/>
      <c r="B68" s="21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</row>
    <row r="69" spans="1:91" ht="13.5" customHeight="1" x14ac:dyDescent="0.2">
      <c r="A69" s="6"/>
      <c r="B69" s="21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</row>
    <row r="70" spans="1:91" ht="13.5" customHeight="1" x14ac:dyDescent="0.2">
      <c r="A70" s="6"/>
      <c r="B70" s="21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</row>
    <row r="71" spans="1:91" ht="13.5" customHeight="1" x14ac:dyDescent="0.2">
      <c r="A71" s="6"/>
      <c r="B71" s="2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</row>
    <row r="72" spans="1:91" ht="13.5" customHeight="1" x14ac:dyDescent="0.2">
      <c r="A72" s="6"/>
      <c r="B72" s="2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</row>
    <row r="73" spans="1:9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</row>
    <row r="74" spans="1:91" ht="8.2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</row>
    <row r="75" spans="1:9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</row>
    <row r="76" spans="1:9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</row>
  </sheetData>
  <mergeCells count="302">
    <mergeCell ref="BI2:BQ2"/>
    <mergeCell ref="BI4:BQ4"/>
    <mergeCell ref="AZ4:BH4"/>
    <mergeCell ref="AW26:BB26"/>
    <mergeCell ref="BN14:BS14"/>
    <mergeCell ref="BN19:BS19"/>
    <mergeCell ref="AW21:BB21"/>
    <mergeCell ref="AW22:BB22"/>
    <mergeCell ref="AW38:BB38"/>
    <mergeCell ref="BC38:BG38"/>
    <mergeCell ref="BO3:BQ3"/>
    <mergeCell ref="BL3:BN3"/>
    <mergeCell ref="B3:BG3"/>
    <mergeCell ref="BI3:BK3"/>
    <mergeCell ref="BN15:BS16"/>
    <mergeCell ref="BN17:BS18"/>
    <mergeCell ref="BC21:BG21"/>
    <mergeCell ref="BH15:BM16"/>
    <mergeCell ref="BN21:BS21"/>
    <mergeCell ref="BN20:BS20"/>
    <mergeCell ref="A17:K17"/>
    <mergeCell ref="V19:Z19"/>
    <mergeCell ref="L14:O14"/>
    <mergeCell ref="L15:O16"/>
    <mergeCell ref="P15:U16"/>
    <mergeCell ref="AF14:AJ14"/>
    <mergeCell ref="K5:AW5"/>
    <mergeCell ref="BC13:BG13"/>
    <mergeCell ref="BC14:BG14"/>
    <mergeCell ref="AO10:AW10"/>
    <mergeCell ref="P13:U13"/>
    <mergeCell ref="P14:U14"/>
    <mergeCell ref="AA17:AE18"/>
    <mergeCell ref="AA15:AE16"/>
    <mergeCell ref="AF15:AJ16"/>
    <mergeCell ref="B4:J4"/>
    <mergeCell ref="K4:AW4"/>
    <mergeCell ref="AX10:BH10"/>
    <mergeCell ref="AW15:BB16"/>
    <mergeCell ref="A12:K13"/>
    <mergeCell ref="A14:K14"/>
    <mergeCell ref="A15:K15"/>
    <mergeCell ref="AA14:AE14"/>
    <mergeCell ref="A16:K16"/>
    <mergeCell ref="V14:Z14"/>
    <mergeCell ref="AQ14:AV14"/>
    <mergeCell ref="V15:Z16"/>
    <mergeCell ref="L12:O13"/>
    <mergeCell ref="AF13:AJ13"/>
    <mergeCell ref="V13:Z13"/>
    <mergeCell ref="AA13:AE13"/>
    <mergeCell ref="BH20:BM20"/>
    <mergeCell ref="AW19:BB19"/>
    <mergeCell ref="BC19:BG19"/>
    <mergeCell ref="BH23:BM23"/>
    <mergeCell ref="AW23:BB23"/>
    <mergeCell ref="BH21:BM21"/>
    <mergeCell ref="B7:BQ7"/>
    <mergeCell ref="B8:BQ8"/>
    <mergeCell ref="BN12:BS13"/>
    <mergeCell ref="P12:BG12"/>
    <mergeCell ref="BI10:BQ10"/>
    <mergeCell ref="A19:K19"/>
    <mergeCell ref="AA19:AE19"/>
    <mergeCell ref="P19:U19"/>
    <mergeCell ref="P17:U18"/>
    <mergeCell ref="V17:Z18"/>
    <mergeCell ref="A22:K22"/>
    <mergeCell ref="V20:Z20"/>
    <mergeCell ref="V21:Z21"/>
    <mergeCell ref="BC22:BG22"/>
    <mergeCell ref="BH17:BM18"/>
    <mergeCell ref="L19:O19"/>
    <mergeCell ref="AA20:AE20"/>
    <mergeCell ref="P20:U20"/>
    <mergeCell ref="BN22:BS22"/>
    <mergeCell ref="BN28:BS29"/>
    <mergeCell ref="BN31:BS32"/>
    <mergeCell ref="BN24:BS25"/>
    <mergeCell ref="BN26:BS26"/>
    <mergeCell ref="BN30:BS30"/>
    <mergeCell ref="BH28:BM29"/>
    <mergeCell ref="A23:K23"/>
    <mergeCell ref="A25:K25"/>
    <mergeCell ref="AW30:BB30"/>
    <mergeCell ref="AQ24:AV25"/>
    <mergeCell ref="AQ26:AV26"/>
    <mergeCell ref="BN23:BS23"/>
    <mergeCell ref="BH33:BM33"/>
    <mergeCell ref="BH30:BM30"/>
    <mergeCell ref="BH31:BM32"/>
    <mergeCell ref="BN27:BS27"/>
    <mergeCell ref="AQ31:AV32"/>
    <mergeCell ref="AW31:BB32"/>
    <mergeCell ref="AW27:BB27"/>
    <mergeCell ref="AW28:BB29"/>
    <mergeCell ref="AW24:BB25"/>
    <mergeCell ref="BC30:BG30"/>
    <mergeCell ref="BC31:BG32"/>
    <mergeCell ref="BC33:BG33"/>
    <mergeCell ref="BC28:BG29"/>
    <mergeCell ref="BH26:BM26"/>
    <mergeCell ref="BC27:BG27"/>
    <mergeCell ref="BC26:BG26"/>
    <mergeCell ref="BH24:BM25"/>
    <mergeCell ref="BH27:BM27"/>
    <mergeCell ref="BC24:BG25"/>
    <mergeCell ref="BC23:BG23"/>
    <mergeCell ref="BN33:BS33"/>
    <mergeCell ref="L34:O34"/>
    <mergeCell ref="BH39:BM39"/>
    <mergeCell ref="BH38:BM38"/>
    <mergeCell ref="AQ28:AV29"/>
    <mergeCell ref="AQ30:AV30"/>
    <mergeCell ref="AW33:BB33"/>
    <mergeCell ref="BC34:BG34"/>
    <mergeCell ref="AW34:BB34"/>
    <mergeCell ref="BC37:BG37"/>
    <mergeCell ref="BN39:BS39"/>
    <mergeCell ref="BN37:BS37"/>
    <mergeCell ref="BN38:BS38"/>
    <mergeCell ref="BH37:BM37"/>
    <mergeCell ref="BN34:BS34"/>
    <mergeCell ref="BH34:BM34"/>
    <mergeCell ref="AW37:BB37"/>
    <mergeCell ref="AW39:BB39"/>
    <mergeCell ref="BC39:BG39"/>
    <mergeCell ref="A18:K18"/>
    <mergeCell ref="A39:K39"/>
    <mergeCell ref="L39:O39"/>
    <mergeCell ref="L37:O37"/>
    <mergeCell ref="A38:K38"/>
    <mergeCell ref="A33:K33"/>
    <mergeCell ref="L38:O38"/>
    <mergeCell ref="A37:K37"/>
    <mergeCell ref="A34:K34"/>
    <mergeCell ref="L17:O18"/>
    <mergeCell ref="L31:O32"/>
    <mergeCell ref="A28:K28"/>
    <mergeCell ref="A30:K30"/>
    <mergeCell ref="A29:K29"/>
    <mergeCell ref="L28:O29"/>
    <mergeCell ref="A32:K32"/>
    <mergeCell ref="A31:K31"/>
    <mergeCell ref="L33:O33"/>
    <mergeCell ref="A20:K20"/>
    <mergeCell ref="A21:K21"/>
    <mergeCell ref="L21:O21"/>
    <mergeCell ref="L24:O25"/>
    <mergeCell ref="L23:O23"/>
    <mergeCell ref="L20:O20"/>
    <mergeCell ref="L22:O22"/>
    <mergeCell ref="L30:O30"/>
    <mergeCell ref="L27:O27"/>
    <mergeCell ref="P39:U39"/>
    <mergeCell ref="V39:Z39"/>
    <mergeCell ref="P38:U38"/>
    <mergeCell ref="V30:Z30"/>
    <mergeCell ref="V38:Z38"/>
    <mergeCell ref="AA21:AE21"/>
    <mergeCell ref="P23:U23"/>
    <mergeCell ref="P28:U29"/>
    <mergeCell ref="A27:K27"/>
    <mergeCell ref="A24:K24"/>
    <mergeCell ref="A26:K26"/>
    <mergeCell ref="P21:U21"/>
    <mergeCell ref="P22:U22"/>
    <mergeCell ref="P24:U25"/>
    <mergeCell ref="P27:U27"/>
    <mergeCell ref="L26:O26"/>
    <mergeCell ref="P30:U30"/>
    <mergeCell ref="V33:Z33"/>
    <mergeCell ref="V34:Z34"/>
    <mergeCell ref="V37:Z37"/>
    <mergeCell ref="P34:U34"/>
    <mergeCell ref="P31:U32"/>
    <mergeCell ref="V31:Z32"/>
    <mergeCell ref="P26:U26"/>
    <mergeCell ref="P33:U33"/>
    <mergeCell ref="P37:U37"/>
    <mergeCell ref="AF33:AJ33"/>
    <mergeCell ref="AF34:AJ34"/>
    <mergeCell ref="AF31:AJ32"/>
    <mergeCell ref="AA33:AE33"/>
    <mergeCell ref="AA37:AE37"/>
    <mergeCell ref="AA31:AE32"/>
    <mergeCell ref="V22:Z22"/>
    <mergeCell ref="V23:Z23"/>
    <mergeCell ref="AA24:AE25"/>
    <mergeCell ref="AA22:AE22"/>
    <mergeCell ref="AA26:AE26"/>
    <mergeCell ref="V24:Z25"/>
    <mergeCell ref="AA23:AE23"/>
    <mergeCell ref="V26:Z26"/>
    <mergeCell ref="V27:Z27"/>
    <mergeCell ref="AA27:AE27"/>
    <mergeCell ref="AA28:AE29"/>
    <mergeCell ref="BH12:BM13"/>
    <mergeCell ref="AW13:BB13"/>
    <mergeCell ref="AW14:BB14"/>
    <mergeCell ref="BH14:BM14"/>
    <mergeCell ref="BC15:BG16"/>
    <mergeCell ref="AQ13:AV13"/>
    <mergeCell ref="AQ19:AV19"/>
    <mergeCell ref="AQ27:AV27"/>
    <mergeCell ref="AK13:AP13"/>
    <mergeCell ref="AK14:AP14"/>
    <mergeCell ref="AW17:BB18"/>
    <mergeCell ref="AK15:AP16"/>
    <mergeCell ref="AQ15:AV16"/>
    <mergeCell ref="AQ17:AV18"/>
    <mergeCell ref="AQ21:AV21"/>
    <mergeCell ref="AK17:AP18"/>
    <mergeCell ref="AK19:AP19"/>
    <mergeCell ref="BC20:BG20"/>
    <mergeCell ref="AW20:BB20"/>
    <mergeCell ref="BC17:BG18"/>
    <mergeCell ref="AK27:AP27"/>
    <mergeCell ref="AK26:AP26"/>
    <mergeCell ref="BH22:BM22"/>
    <mergeCell ref="BH19:BM19"/>
    <mergeCell ref="AF21:AJ21"/>
    <mergeCell ref="AQ20:AV20"/>
    <mergeCell ref="AF19:AJ19"/>
    <mergeCell ref="AF20:AJ20"/>
    <mergeCell ref="AF17:AJ18"/>
    <mergeCell ref="AK20:AP20"/>
    <mergeCell ref="AK21:AP21"/>
    <mergeCell ref="AQ37:AV37"/>
    <mergeCell ref="AK37:AP37"/>
    <mergeCell ref="AK31:AP32"/>
    <mergeCell ref="AQ34:AV34"/>
    <mergeCell ref="AK33:AP33"/>
    <mergeCell ref="AQ22:AV22"/>
    <mergeCell ref="AQ23:AV23"/>
    <mergeCell ref="AK22:AP22"/>
    <mergeCell ref="AK23:AP23"/>
    <mergeCell ref="AK24:AP25"/>
    <mergeCell ref="AQ33:AV33"/>
    <mergeCell ref="AF26:AJ26"/>
    <mergeCell ref="AF27:AJ27"/>
    <mergeCell ref="AK28:AP29"/>
    <mergeCell ref="AK30:AP30"/>
    <mergeCell ref="AK34:AP34"/>
    <mergeCell ref="AF37:AJ37"/>
    <mergeCell ref="AF23:AJ23"/>
    <mergeCell ref="AF24:AJ25"/>
    <mergeCell ref="AF22:AJ22"/>
    <mergeCell ref="L40:O40"/>
    <mergeCell ref="A40:K40"/>
    <mergeCell ref="BN41:BS41"/>
    <mergeCell ref="BH41:BM41"/>
    <mergeCell ref="P40:U40"/>
    <mergeCell ref="BN40:BS40"/>
    <mergeCell ref="BH40:BM40"/>
    <mergeCell ref="AQ39:AV39"/>
    <mergeCell ref="AQ38:AV38"/>
    <mergeCell ref="AA40:AE40"/>
    <mergeCell ref="AK38:AP38"/>
    <mergeCell ref="AK39:AP39"/>
    <mergeCell ref="V28:Z29"/>
    <mergeCell ref="AF39:AJ39"/>
    <mergeCell ref="AF38:AJ38"/>
    <mergeCell ref="AA38:AE38"/>
    <mergeCell ref="AA39:AE39"/>
    <mergeCell ref="AA34:AE34"/>
    <mergeCell ref="AF30:AJ30"/>
    <mergeCell ref="AA30:AE30"/>
    <mergeCell ref="AF28:AJ29"/>
    <mergeCell ref="AF40:AJ40"/>
    <mergeCell ref="V40:Z40"/>
    <mergeCell ref="P41:U41"/>
    <mergeCell ref="A41:K41"/>
    <mergeCell ref="BC41:BG41"/>
    <mergeCell ref="AA41:AE41"/>
    <mergeCell ref="AQ40:AV40"/>
    <mergeCell ref="L41:O41"/>
    <mergeCell ref="AF41:AJ41"/>
    <mergeCell ref="V41:Z41"/>
    <mergeCell ref="AK41:AP41"/>
    <mergeCell ref="AQ41:AV41"/>
    <mergeCell ref="AK40:AP40"/>
    <mergeCell ref="AW41:BB41"/>
    <mergeCell ref="AW40:BB40"/>
    <mergeCell ref="BC40:BG40"/>
    <mergeCell ref="BH42:BM43"/>
    <mergeCell ref="BN42:BS43"/>
    <mergeCell ref="AF42:AJ43"/>
    <mergeCell ref="AK42:AP43"/>
    <mergeCell ref="AQ42:AV43"/>
    <mergeCell ref="AW42:BB43"/>
    <mergeCell ref="D45:O45"/>
    <mergeCell ref="D47:P47"/>
    <mergeCell ref="BC42:BG43"/>
    <mergeCell ref="AL45:BF45"/>
    <mergeCell ref="AL47:BF47"/>
    <mergeCell ref="L42:O43"/>
    <mergeCell ref="A43:K43"/>
    <mergeCell ref="A42:K42"/>
    <mergeCell ref="P42:U43"/>
    <mergeCell ref="V42:Z43"/>
    <mergeCell ref="AA42:AE43"/>
  </mergeCells>
  <phoneticPr fontId="0" type="noConversion"/>
  <pageMargins left="0.17" right="0.26" top="0.39370078740157483" bottom="0.39370078740157483" header="0.17" footer="0.11811023622047245"/>
  <pageSetup paperSize="9" scale="96" orientation="portrait" r:id="rId1"/>
  <headerFooter alignWithMargins="0"/>
  <rowBreaks count="1" manualBreakCount="1">
    <brk id="3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7169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314325</xdr:colOff>
                <xdr:row>57</xdr:row>
                <xdr:rowOff>0</xdr:rowOff>
              </to>
            </anchor>
          </objectPr>
        </oleObject>
      </mc:Choice>
      <mc:Fallback>
        <oleObject progId="Word.Document.12" shapeId="716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 1 Консолід</vt:lpstr>
      <vt:lpstr>Ф 2 консолід</vt:lpstr>
      <vt:lpstr>Ф 3 консолід пряма</vt:lpstr>
      <vt:lpstr>Ф 4 консолід</vt:lpstr>
      <vt:lpstr>Примітки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cpu-58</dc:creator>
  <cp:lastModifiedBy>user</cp:lastModifiedBy>
  <cp:lastPrinted>2015-04-24T07:04:26Z</cp:lastPrinted>
  <dcterms:created xsi:type="dcterms:W3CDTF">2013-03-28T06:15:47Z</dcterms:created>
  <dcterms:modified xsi:type="dcterms:W3CDTF">2018-08-15T06:53:36Z</dcterms:modified>
</cp:coreProperties>
</file>