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24" i="1"/>
  <c r="K22"/>
  <c r="K21"/>
  <c r="K20"/>
  <c r="K19"/>
  <c r="K18"/>
  <c r="K17"/>
  <c r="K16"/>
  <c r="K15"/>
  <c r="K13"/>
  <c r="K12"/>
  <c r="K11"/>
  <c r="K10"/>
  <c r="K9"/>
  <c r="I25"/>
  <c r="I24"/>
  <c r="I23"/>
  <c r="I22"/>
  <c r="I20"/>
  <c r="I19"/>
  <c r="I18"/>
  <c r="I17"/>
  <c r="I16"/>
  <c r="I15"/>
  <c r="I14"/>
  <c r="I13"/>
  <c r="I12"/>
  <c r="I11"/>
  <c r="I10"/>
  <c r="I9"/>
  <c r="I8"/>
  <c r="I7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G26"/>
  <c r="I26" s="1"/>
  <c r="F26"/>
  <c r="E26"/>
  <c r="J25"/>
  <c r="K25" s="1"/>
  <c r="J24"/>
  <c r="J23"/>
  <c r="K23" s="1"/>
  <c r="J22"/>
  <c r="J20"/>
  <c r="J19"/>
  <c r="J18"/>
  <c r="J17"/>
  <c r="D26"/>
  <c r="J16"/>
  <c r="J15"/>
  <c r="J14"/>
  <c r="K14" s="1"/>
  <c r="J13"/>
  <c r="J12"/>
  <c r="J11"/>
  <c r="J10"/>
  <c r="J9"/>
  <c r="J8"/>
  <c r="K8" s="1"/>
  <c r="J7"/>
  <c r="K7" s="1"/>
  <c r="J26" l="1"/>
  <c r="H26"/>
  <c r="K26"/>
</calcChain>
</file>

<file path=xl/sharedStrings.xml><?xml version="1.0" encoding="utf-8"?>
<sst xmlns="http://schemas.openxmlformats.org/spreadsheetml/2006/main" count="56" uniqueCount="55">
  <si>
    <t>№ з/п</t>
  </si>
  <si>
    <t>Затверджено</t>
  </si>
  <si>
    <t>Уточнено</t>
  </si>
  <si>
    <t>План 2024 року</t>
  </si>
  <si>
    <t>Проєкт</t>
  </si>
  <si>
    <t>Рішення</t>
  </si>
  <si>
    <t>Відхилення</t>
  </si>
  <si>
    <t>%</t>
  </si>
  <si>
    <t>на 2026 рік</t>
  </si>
  <si>
    <t>Загальний фонд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</si>
  <si>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</si>
  <si>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</si>
  <si>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</si>
  <si>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</si>
  <si>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</si>
  <si>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</si>
  <si>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</si>
  <si>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</si>
  <si>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</si>
  <si>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</si>
  <si>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Всього:</t>
  </si>
  <si>
    <t>7=6-3</t>
  </si>
  <si>
    <t>8=6/3*100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</si>
  <si>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</si>
  <si>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</si>
  <si>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</si>
  <si>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</si>
  <si>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</si>
  <si>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</si>
  <si>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</si>
  <si>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</si>
  <si>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</si>
  <si>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</si>
  <si>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</si>
  <si>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</si>
  <si>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</si>
  <si>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Субсидії та поточні трансферти підприємствам (установам, організаціям)</t>
  </si>
  <si>
    <t>Виплата пенсій і допомоги</t>
  </si>
  <si>
    <t>11.</t>
  </si>
  <si>
    <t>12.</t>
  </si>
  <si>
    <t>13.</t>
  </si>
  <si>
    <t>14.</t>
  </si>
  <si>
    <t>15.</t>
  </si>
  <si>
    <t>Інші виплати населенню</t>
  </si>
  <si>
    <t>Інші поточні видатки</t>
  </si>
  <si>
    <t>Нерозподілені видатки</t>
  </si>
  <si>
    <t>16.</t>
  </si>
  <si>
    <t>17.</t>
  </si>
  <si>
    <t>18.</t>
  </si>
  <si>
    <t xml:space="preserve">Найменування </t>
  </si>
  <si>
    <t>План 2025 року</t>
  </si>
  <si>
    <t>на 2027 рік</t>
  </si>
  <si>
    <t xml:space="preserve">Поточні трансферти органам державного управління інших рівнів  </t>
  </si>
  <si>
    <t>Аналіз видаткової частини бюджету Лубенської міської територіальної громади                                                                                              (за економічною класифікацією)</t>
  </si>
  <si>
    <t>Додаток 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</si>
</sst>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0" fontId="4" fillId="0" borderId="1" xfId="0" applyFont="1" applyBorder="1" applyAlignment="1" applyProtection="1">
      <alignment horizontal="left" vertical="top" wrapText="1"/>
    </xf>
    <xf numFmtId="4" fontId="0" fillId="0" borderId="1" xfId="0" applyNumberFormat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6"/>
  <sheetViews>
    <sheetView tabSelected="1" topLeftCell="A16" workbookViewId="0">
      <selection activeCell="G9" sqref="G9"/>
    </sheetView>
  </sheetViews>
  <sheetFormatPr defaultRowHeight="15"/>
  <cols>
    <col min="2" max="2" width="4" customWidth="1"/>
    <col min="3" max="3" width="25.140625" customWidth="1"/>
    <col min="4" max="4" width="14.28515625" customWidth="1"/>
    <col min="5" max="5" width="14" customWidth="1"/>
    <col min="6" max="6" width="15.7109375" customWidth="1"/>
    <col min="7" max="7" width="14.5703125" customWidth="1"/>
    <col min="8" max="8" width="14.140625" customWidth="1"/>
    <col min="9" max="9" width="11.42578125" customWidth="1"/>
    <col min="10" max="10" width="14" customWidth="1"/>
    <col min="11" max="11" width="13.140625" customWidth="1"/>
  </cols>
  <sheetData>
    <row r="1" spans="2:11">
      <c r="J1" t="s">
        <v>54</v>
      </c>
    </row>
    <row r="2" spans="2:11" ht="39.75" customHeight="1">
      <c r="B2" s="13" t="s">
        <v>53</v>
      </c>
      <c r="C2" s="13"/>
      <c r="D2" s="13"/>
      <c r="E2" s="13"/>
      <c r="F2" s="13"/>
      <c r="G2" s="13"/>
      <c r="H2" s="13"/>
      <c r="I2" s="13"/>
      <c r="J2" s="13"/>
      <c r="K2" s="13"/>
    </row>
    <row r="3" spans="2:11" ht="18.75" customHeight="1">
      <c r="E3" s="14" t="s">
        <v>9</v>
      </c>
      <c r="F3" s="14"/>
    </row>
    <row r="4" spans="2:11">
      <c r="B4" s="15" t="s">
        <v>0</v>
      </c>
      <c r="C4" s="11" t="s">
        <v>49</v>
      </c>
      <c r="D4" s="17" t="s">
        <v>3</v>
      </c>
      <c r="E4" s="18"/>
      <c r="F4" s="17" t="s">
        <v>50</v>
      </c>
      <c r="G4" s="18"/>
      <c r="H4" s="17" t="s">
        <v>6</v>
      </c>
      <c r="I4" s="18"/>
      <c r="J4" s="11" t="s">
        <v>8</v>
      </c>
      <c r="K4" s="11" t="s">
        <v>51</v>
      </c>
    </row>
    <row r="5" spans="2:11" ht="23.25" customHeight="1">
      <c r="B5" s="16"/>
      <c r="C5" s="12"/>
      <c r="D5" s="2" t="s">
        <v>1</v>
      </c>
      <c r="E5" s="2" t="s">
        <v>2</v>
      </c>
      <c r="F5" s="2" t="s">
        <v>4</v>
      </c>
      <c r="G5" s="2" t="s">
        <v>5</v>
      </c>
      <c r="H5" s="2"/>
      <c r="I5" s="3" t="s">
        <v>7</v>
      </c>
      <c r="J5" s="12"/>
      <c r="K5" s="12"/>
    </row>
    <row r="6" spans="2:11" ht="13.5" customHeight="1">
      <c r="B6" s="7">
        <v>1</v>
      </c>
      <c r="C6" s="4">
        <v>2</v>
      </c>
      <c r="D6" s="5">
        <v>3</v>
      </c>
      <c r="E6" s="5">
        <v>4</v>
      </c>
      <c r="F6" s="5">
        <v>5</v>
      </c>
      <c r="G6" s="5">
        <v>6</v>
      </c>
      <c r="H6" s="5" t="s">
        <v>21</v>
      </c>
      <c r="I6" s="5" t="s">
        <v>22</v>
      </c>
      <c r="J6" s="6">
        <v>9</v>
      </c>
      <c r="K6" s="6">
        <v>10</v>
      </c>
    </row>
    <row r="7" spans="2:11" ht="14.25" customHeight="1">
      <c r="B7" s="1" t="s">
        <v>10</v>
      </c>
      <c r="C7" s="9" t="s">
        <v>23</v>
      </c>
      <c r="D7" s="10">
        <v>375914571</v>
      </c>
      <c r="E7" s="10">
        <v>390645840.12</v>
      </c>
      <c r="F7" s="10">
        <v>267015769</v>
      </c>
      <c r="G7" s="10">
        <v>362816964</v>
      </c>
      <c r="H7" s="10">
        <f>G7-D7</f>
        <v>-13097607</v>
      </c>
      <c r="I7" s="10">
        <f>G7/D7*100</f>
        <v>96.515802256571746</v>
      </c>
      <c r="J7" s="10">
        <f t="shared" ref="J7:J25" si="0">G7/100*107</f>
        <v>388214151.48000002</v>
      </c>
      <c r="K7" s="10">
        <f>J7/100*106</f>
        <v>411507000.56879997</v>
      </c>
    </row>
    <row r="8" spans="2:11" ht="25.5">
      <c r="B8" s="1" t="s">
        <v>11</v>
      </c>
      <c r="C8" s="9" t="s">
        <v>24</v>
      </c>
      <c r="D8" s="10">
        <v>77345337</v>
      </c>
      <c r="E8" s="10">
        <v>84666777.079999998</v>
      </c>
      <c r="F8" s="10">
        <v>58332626</v>
      </c>
      <c r="G8" s="10">
        <v>79232989</v>
      </c>
      <c r="H8" s="10">
        <f t="shared" ref="H8:H25" si="1">G8-D8</f>
        <v>1887652</v>
      </c>
      <c r="I8" s="10">
        <f t="shared" ref="I8:I26" si="2">G8/D8*100</f>
        <v>102.4405504885188</v>
      </c>
      <c r="J8" s="10">
        <f t="shared" si="0"/>
        <v>84779298.230000004</v>
      </c>
      <c r="K8" s="10">
        <f t="shared" ref="K8:K25" si="3">J8/100*106</f>
        <v>89866056.123800009</v>
      </c>
    </row>
    <row r="9" spans="2:11" ht="25.5">
      <c r="B9" s="1" t="s">
        <v>12</v>
      </c>
      <c r="C9" s="9" t="s">
        <v>25</v>
      </c>
      <c r="D9" s="10">
        <v>9885631</v>
      </c>
      <c r="E9" s="10">
        <v>17932708.91</v>
      </c>
      <c r="F9" s="10">
        <v>12885920</v>
      </c>
      <c r="G9" s="10">
        <v>12885920</v>
      </c>
      <c r="H9" s="10">
        <f t="shared" si="1"/>
        <v>3000289</v>
      </c>
      <c r="I9" s="10">
        <f t="shared" si="2"/>
        <v>130.34999991401662</v>
      </c>
      <c r="J9" s="10">
        <f t="shared" si="0"/>
        <v>13787934.4</v>
      </c>
      <c r="K9" s="10">
        <f t="shared" si="3"/>
        <v>14615210.464000002</v>
      </c>
    </row>
    <row r="10" spans="2:11" ht="25.5">
      <c r="B10" s="1" t="s">
        <v>13</v>
      </c>
      <c r="C10" s="9" t="s">
        <v>26</v>
      </c>
      <c r="D10" s="10">
        <v>120000</v>
      </c>
      <c r="E10" s="10">
        <v>122944.69</v>
      </c>
      <c r="F10" s="10">
        <v>126500</v>
      </c>
      <c r="G10" s="10">
        <v>126500</v>
      </c>
      <c r="H10" s="10">
        <f t="shared" si="1"/>
        <v>6500</v>
      </c>
      <c r="I10" s="10">
        <f t="shared" si="2"/>
        <v>105.41666666666667</v>
      </c>
      <c r="J10" s="10">
        <f t="shared" si="0"/>
        <v>135355</v>
      </c>
      <c r="K10" s="10">
        <f t="shared" si="3"/>
        <v>143476.29999999999</v>
      </c>
    </row>
    <row r="11" spans="2:11">
      <c r="B11" s="1" t="s">
        <v>14</v>
      </c>
      <c r="C11" s="9" t="s">
        <v>27</v>
      </c>
      <c r="D11" s="10">
        <v>7516000</v>
      </c>
      <c r="E11" s="10">
        <v>17545983</v>
      </c>
      <c r="F11" s="10">
        <v>8265700</v>
      </c>
      <c r="G11" s="10">
        <v>8265700</v>
      </c>
      <c r="H11" s="10">
        <f t="shared" si="1"/>
        <v>749700</v>
      </c>
      <c r="I11" s="10">
        <f t="shared" si="2"/>
        <v>109.97472059606173</v>
      </c>
      <c r="J11" s="10">
        <f t="shared" si="0"/>
        <v>8844299</v>
      </c>
      <c r="K11" s="10">
        <f t="shared" si="3"/>
        <v>9374956.9400000013</v>
      </c>
    </row>
    <row r="12" spans="2:11" ht="25.5">
      <c r="B12" s="1" t="s">
        <v>15</v>
      </c>
      <c r="C12" s="9" t="s">
        <v>28</v>
      </c>
      <c r="D12" s="10">
        <v>21503391</v>
      </c>
      <c r="E12" s="10">
        <v>35494498.700000003</v>
      </c>
      <c r="F12" s="10">
        <v>24973748</v>
      </c>
      <c r="G12" s="10">
        <v>24973748</v>
      </c>
      <c r="H12" s="10">
        <f t="shared" si="1"/>
        <v>3470357</v>
      </c>
      <c r="I12" s="10">
        <f t="shared" si="2"/>
        <v>116.13864994595504</v>
      </c>
      <c r="J12" s="10">
        <f t="shared" si="0"/>
        <v>26721910.359999999</v>
      </c>
      <c r="K12" s="10">
        <f t="shared" si="3"/>
        <v>28325224.981599998</v>
      </c>
    </row>
    <row r="13" spans="2:11">
      <c r="B13" s="1" t="s">
        <v>16</v>
      </c>
      <c r="C13" s="9" t="s">
        <v>29</v>
      </c>
      <c r="D13" s="10">
        <v>483900</v>
      </c>
      <c r="E13" s="10">
        <v>686157.33</v>
      </c>
      <c r="F13" s="10">
        <v>677823</v>
      </c>
      <c r="G13" s="10">
        <v>677823</v>
      </c>
      <c r="H13" s="10">
        <f t="shared" si="1"/>
        <v>193923</v>
      </c>
      <c r="I13" s="10">
        <f t="shared" si="2"/>
        <v>140.07501549907008</v>
      </c>
      <c r="J13" s="10">
        <f t="shared" si="0"/>
        <v>725270.61</v>
      </c>
      <c r="K13" s="10">
        <f t="shared" si="3"/>
        <v>768786.84659999993</v>
      </c>
    </row>
    <row r="14" spans="2:11">
      <c r="B14" s="1" t="s">
        <v>17</v>
      </c>
      <c r="C14" s="9" t="s">
        <v>30</v>
      </c>
      <c r="D14" s="10">
        <v>17273186</v>
      </c>
      <c r="E14" s="10">
        <v>19662032.140000001</v>
      </c>
      <c r="F14" s="10">
        <v>19866910</v>
      </c>
      <c r="G14" s="10">
        <v>20001910</v>
      </c>
      <c r="H14" s="10">
        <f t="shared" si="1"/>
        <v>2728724</v>
      </c>
      <c r="I14" s="10">
        <f t="shared" si="2"/>
        <v>115.79745624229369</v>
      </c>
      <c r="J14" s="10">
        <f t="shared" si="0"/>
        <v>21402043.699999999</v>
      </c>
      <c r="K14" s="10">
        <f t="shared" si="3"/>
        <v>22686166.322000001</v>
      </c>
    </row>
    <row r="15" spans="2:11" ht="25.5">
      <c r="B15" s="1" t="s">
        <v>18</v>
      </c>
      <c r="C15" s="9" t="s">
        <v>31</v>
      </c>
      <c r="D15" s="10">
        <v>1257173</v>
      </c>
      <c r="E15" s="10">
        <v>1217403.29</v>
      </c>
      <c r="F15" s="10">
        <v>1334070</v>
      </c>
      <c r="G15" s="10">
        <v>1334070</v>
      </c>
      <c r="H15" s="10">
        <f t="shared" si="1"/>
        <v>76897</v>
      </c>
      <c r="I15" s="10">
        <f t="shared" si="2"/>
        <v>106.11666015735304</v>
      </c>
      <c r="J15" s="10">
        <f t="shared" si="0"/>
        <v>1427454.9000000001</v>
      </c>
      <c r="K15" s="10">
        <f t="shared" si="3"/>
        <v>1513102.1940000001</v>
      </c>
    </row>
    <row r="16" spans="2:11">
      <c r="B16" s="1" t="s">
        <v>19</v>
      </c>
      <c r="C16" s="9" t="s">
        <v>32</v>
      </c>
      <c r="D16" s="10">
        <v>11476626</v>
      </c>
      <c r="E16" s="10">
        <v>17559084.210000001</v>
      </c>
      <c r="F16" s="10">
        <v>17569650</v>
      </c>
      <c r="G16" s="10">
        <v>17569650</v>
      </c>
      <c r="H16" s="10">
        <f t="shared" si="1"/>
        <v>6093024</v>
      </c>
      <c r="I16" s="10">
        <f t="shared" si="2"/>
        <v>153.09072544491735</v>
      </c>
      <c r="J16" s="10">
        <f t="shared" si="0"/>
        <v>18799525.5</v>
      </c>
      <c r="K16" s="10">
        <f t="shared" si="3"/>
        <v>19927497.030000001</v>
      </c>
    </row>
    <row r="17" spans="2:11">
      <c r="B17" s="1" t="s">
        <v>38</v>
      </c>
      <c r="C17" s="9" t="s">
        <v>33</v>
      </c>
      <c r="D17" s="10">
        <v>11472488</v>
      </c>
      <c r="E17" s="10">
        <v>11451376.01</v>
      </c>
      <c r="F17" s="10">
        <v>11914000</v>
      </c>
      <c r="G17" s="10">
        <v>11914000</v>
      </c>
      <c r="H17" s="10">
        <f t="shared" si="1"/>
        <v>441512</v>
      </c>
      <c r="I17" s="10">
        <f t="shared" si="2"/>
        <v>103.8484415934887</v>
      </c>
      <c r="J17" s="10">
        <f t="shared" si="0"/>
        <v>12747980</v>
      </c>
      <c r="K17" s="10">
        <f t="shared" si="3"/>
        <v>13512858.800000001</v>
      </c>
    </row>
    <row r="18" spans="2:11" ht="38.25">
      <c r="B18" s="1" t="s">
        <v>39</v>
      </c>
      <c r="C18" s="9" t="s">
        <v>34</v>
      </c>
      <c r="D18" s="10">
        <v>2162723</v>
      </c>
      <c r="E18" s="10">
        <v>2461550.12</v>
      </c>
      <c r="F18" s="10">
        <v>2306642</v>
      </c>
      <c r="G18" s="10">
        <v>2306642</v>
      </c>
      <c r="H18" s="10">
        <f t="shared" si="1"/>
        <v>143919</v>
      </c>
      <c r="I18" s="10">
        <f t="shared" si="2"/>
        <v>106.65452764870953</v>
      </c>
      <c r="J18" s="10">
        <f t="shared" si="0"/>
        <v>2468106.94</v>
      </c>
      <c r="K18" s="10">
        <f t="shared" si="3"/>
        <v>2616193.3563999999</v>
      </c>
    </row>
    <row r="19" spans="2:11" ht="63.75">
      <c r="B19" s="1" t="s">
        <v>40</v>
      </c>
      <c r="C19" s="9" t="s">
        <v>35</v>
      </c>
      <c r="D19" s="10">
        <v>840760</v>
      </c>
      <c r="E19" s="10">
        <v>808615</v>
      </c>
      <c r="F19" s="10">
        <v>843210</v>
      </c>
      <c r="G19" s="10">
        <v>843210</v>
      </c>
      <c r="H19" s="10">
        <f t="shared" si="1"/>
        <v>2450</v>
      </c>
      <c r="I19" s="10">
        <f t="shared" si="2"/>
        <v>100.29140301631855</v>
      </c>
      <c r="J19" s="10">
        <f t="shared" si="0"/>
        <v>902234.70000000007</v>
      </c>
      <c r="K19" s="10">
        <f t="shared" si="3"/>
        <v>956368.78200000012</v>
      </c>
    </row>
    <row r="20" spans="2:11" ht="38.25">
      <c r="B20" s="1" t="s">
        <v>41</v>
      </c>
      <c r="C20" s="9" t="s">
        <v>36</v>
      </c>
      <c r="D20" s="10">
        <v>108030410</v>
      </c>
      <c r="E20" s="10">
        <v>124913115</v>
      </c>
      <c r="F20" s="10">
        <v>130710000</v>
      </c>
      <c r="G20" s="10">
        <v>130710000</v>
      </c>
      <c r="H20" s="10">
        <f t="shared" si="1"/>
        <v>22679590</v>
      </c>
      <c r="I20" s="10">
        <f t="shared" si="2"/>
        <v>120.99370908617304</v>
      </c>
      <c r="J20" s="10">
        <f t="shared" si="0"/>
        <v>139859700</v>
      </c>
      <c r="K20" s="10">
        <f t="shared" si="3"/>
        <v>148251282</v>
      </c>
    </row>
    <row r="21" spans="2:11" ht="38.25">
      <c r="B21" s="1" t="s">
        <v>42</v>
      </c>
      <c r="C21" s="9" t="s">
        <v>52</v>
      </c>
      <c r="D21" s="10">
        <v>0</v>
      </c>
      <c r="E21" s="10">
        <v>16512155.5</v>
      </c>
      <c r="F21" s="10"/>
      <c r="G21" s="10"/>
      <c r="H21" s="10">
        <f t="shared" si="1"/>
        <v>0</v>
      </c>
      <c r="I21" s="10">
        <v>0</v>
      </c>
      <c r="J21" s="10">
        <v>0</v>
      </c>
      <c r="K21" s="10">
        <f t="shared" si="3"/>
        <v>0</v>
      </c>
    </row>
    <row r="22" spans="2:11">
      <c r="B22" s="1" t="s">
        <v>42</v>
      </c>
      <c r="C22" s="9" t="s">
        <v>37</v>
      </c>
      <c r="D22" s="10">
        <v>125000</v>
      </c>
      <c r="E22" s="10">
        <v>233400</v>
      </c>
      <c r="F22" s="10">
        <v>280100</v>
      </c>
      <c r="G22" s="10">
        <v>280100</v>
      </c>
      <c r="H22" s="10">
        <f t="shared" si="1"/>
        <v>155100</v>
      </c>
      <c r="I22" s="10">
        <f t="shared" si="2"/>
        <v>224.08</v>
      </c>
      <c r="J22" s="10">
        <f t="shared" si="0"/>
        <v>299707</v>
      </c>
      <c r="K22" s="10">
        <f t="shared" si="3"/>
        <v>317689.42000000004</v>
      </c>
    </row>
    <row r="23" spans="2:11">
      <c r="B23" s="1" t="s">
        <v>46</v>
      </c>
      <c r="C23" s="9" t="s">
        <v>43</v>
      </c>
      <c r="D23" s="10">
        <v>19705394</v>
      </c>
      <c r="E23" s="10">
        <v>38521181.619999997</v>
      </c>
      <c r="F23" s="10">
        <v>25982759</v>
      </c>
      <c r="G23" s="10">
        <v>28301359</v>
      </c>
      <c r="H23" s="10">
        <f t="shared" si="1"/>
        <v>8595965</v>
      </c>
      <c r="I23" s="10">
        <f t="shared" si="2"/>
        <v>143.62239597949679</v>
      </c>
      <c r="J23" s="10">
        <f t="shared" si="0"/>
        <v>30282454.130000003</v>
      </c>
      <c r="K23" s="10">
        <f t="shared" si="3"/>
        <v>32099401.377800003</v>
      </c>
    </row>
    <row r="24" spans="2:11">
      <c r="B24" s="1" t="s">
        <v>47</v>
      </c>
      <c r="C24" s="9" t="s">
        <v>44</v>
      </c>
      <c r="D24" s="10">
        <v>1652130</v>
      </c>
      <c r="E24" s="10">
        <v>1109578.28</v>
      </c>
      <c r="F24" s="10">
        <v>1201810</v>
      </c>
      <c r="G24" s="10">
        <v>1201810</v>
      </c>
      <c r="H24" s="10">
        <f t="shared" si="1"/>
        <v>-450320</v>
      </c>
      <c r="I24" s="10">
        <f t="shared" si="2"/>
        <v>72.743065013043775</v>
      </c>
      <c r="J24" s="10">
        <f t="shared" si="0"/>
        <v>1285936.7</v>
      </c>
      <c r="K24" s="10">
        <f t="shared" si="3"/>
        <v>1363092.902</v>
      </c>
    </row>
    <row r="25" spans="2:11">
      <c r="B25" s="1" t="s">
        <v>48</v>
      </c>
      <c r="C25" s="9" t="s">
        <v>45</v>
      </c>
      <c r="D25" s="10">
        <v>3000000</v>
      </c>
      <c r="E25" s="10">
        <v>439300</v>
      </c>
      <c r="F25" s="10">
        <v>3000000</v>
      </c>
      <c r="G25" s="10">
        <v>3371070</v>
      </c>
      <c r="H25" s="10">
        <f t="shared" si="1"/>
        <v>371070</v>
      </c>
      <c r="I25" s="10">
        <f t="shared" si="2"/>
        <v>112.36900000000001</v>
      </c>
      <c r="J25" s="10">
        <f t="shared" si="0"/>
        <v>3607044.9</v>
      </c>
      <c r="K25" s="10">
        <f t="shared" si="3"/>
        <v>3823467.594</v>
      </c>
    </row>
    <row r="26" spans="2:11">
      <c r="B26" s="1"/>
      <c r="C26" s="8" t="s">
        <v>20</v>
      </c>
      <c r="D26" s="10">
        <f>D7+D8+D9+D10+D11+D12+D13+D14+D15+D16+D17+D18+D19+D20+D22+D23+D24+D25</f>
        <v>669764720</v>
      </c>
      <c r="E26" s="10">
        <f>E7+E8+E9+E10+E11+E12+E13+E14+E15+E16+E17+E18+E19+E20+E22+E23+E24+E25+E21</f>
        <v>781983701</v>
      </c>
      <c r="F26" s="10">
        <f>F7+F8+F9+F10+F11+F12+F13+F14+F15+F16+F17+F18+F19+F20+F22+F23+F24+F25+F21</f>
        <v>587287237</v>
      </c>
      <c r="G26" s="10">
        <f>G7+G8+G9+G10+G11+G12+G13+G14+G15+G16+G17+G18+G19+G20+G22+G23+G24+G25+G21</f>
        <v>706813465</v>
      </c>
      <c r="H26" s="10">
        <f>H7+H8+H9+H10+H11+H12+H13+H14+H15+H16+H17+H18+H19+H20+H22+H23+H24+H25+H21</f>
        <v>37048745</v>
      </c>
      <c r="I26" s="10">
        <f t="shared" si="2"/>
        <v>105.53160593469299</v>
      </c>
      <c r="J26" s="10">
        <f>J7+J8+J9+J10+J11+J12+J13+J14+J15+J16+J17+J18+J19+J20+J22+J23+J24+J25+J21</f>
        <v>756290407.55000019</v>
      </c>
      <c r="K26" s="10">
        <f>K7+K8+K9+K10+K11+K12+K13+K14+K15+K16+K17+K18+K19+K20+K22+K23+K24+K25+K21</f>
        <v>801667832.0029999</v>
      </c>
    </row>
  </sheetData>
  <mergeCells count="9">
    <mergeCell ref="K4:K5"/>
    <mergeCell ref="B2:K2"/>
    <mergeCell ref="E3:F3"/>
    <mergeCell ref="B4:B5"/>
    <mergeCell ref="C4:C5"/>
    <mergeCell ref="D4:E4"/>
    <mergeCell ref="F4:G4"/>
    <mergeCell ref="H4:I4"/>
    <mergeCell ref="J4:J5"/>
  </mergeCells>
  <pageMargins left="0.70866141732283472" right="0.70866141732283472" top="0.74803149606299213" bottom="0.74803149606299213" header="0.31496062992125984" footer="0.31496062992125984"/>
  <pageSetup paperSize="9" scale="8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2024-12-20T07:44:04Z</dcterms:modified>
</cp:coreProperties>
</file>