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390" windowHeight="7965" tabRatio="837"/>
  </bookViews>
  <sheets>
    <sheet name="Financial Plan (Poltava_HRS)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'Financial Plan (Poltava_HRS)'!$34:$36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'Financial Plan (Poltava_HRS)'!$A$1:$J$154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5725"/>
</workbook>
</file>

<file path=xl/calcChain.xml><?xml version="1.0" encoding="utf-8"?>
<calcChain xmlns="http://schemas.openxmlformats.org/spreadsheetml/2006/main">
  <c r="F68" i="20"/>
  <c r="F67"/>
  <c r="J71"/>
  <c r="J70"/>
  <c r="I70"/>
  <c r="H70"/>
  <c r="G70"/>
  <c r="F64"/>
  <c r="F57"/>
  <c r="F54"/>
  <c r="F52"/>
  <c r="F51"/>
  <c r="F44"/>
  <c r="F39"/>
  <c r="F40"/>
  <c r="G71"/>
  <c r="D71"/>
  <c r="D70"/>
  <c r="E71"/>
  <c r="D61"/>
  <c r="D138"/>
  <c r="D137"/>
  <c r="D136"/>
  <c r="D135"/>
  <c r="D134"/>
  <c r="D133"/>
  <c r="E138"/>
  <c r="E137"/>
  <c r="E136"/>
  <c r="E135"/>
  <c r="E134"/>
  <c r="E133"/>
  <c r="J125"/>
  <c r="I118"/>
  <c r="H118"/>
  <c r="G118"/>
  <c r="F118"/>
  <c r="E118"/>
  <c r="D118"/>
  <c r="E70"/>
  <c r="I125" l="1"/>
  <c r="J134"/>
  <c r="F65"/>
  <c r="F85"/>
  <c r="F83"/>
  <c r="F82"/>
  <c r="F81"/>
  <c r="E125"/>
  <c r="E132" s="1"/>
  <c r="D125"/>
  <c r="D132" s="1"/>
  <c r="G138"/>
  <c r="G137"/>
  <c r="G136"/>
  <c r="G135"/>
  <c r="G134"/>
  <c r="G133"/>
  <c r="G125"/>
  <c r="F131"/>
  <c r="F138" s="1"/>
  <c r="F130"/>
  <c r="F137" s="1"/>
  <c r="F129"/>
  <c r="F136" s="1"/>
  <c r="F128"/>
  <c r="F135" s="1"/>
  <c r="F126"/>
  <c r="F133" s="1"/>
  <c r="G56"/>
  <c r="I56"/>
  <c r="J56"/>
  <c r="F41"/>
  <c r="J138"/>
  <c r="I138"/>
  <c r="H138"/>
  <c r="J137"/>
  <c r="I137"/>
  <c r="H137"/>
  <c r="J136"/>
  <c r="I136"/>
  <c r="H136"/>
  <c r="J135"/>
  <c r="I135"/>
  <c r="H135"/>
  <c r="J133"/>
  <c r="I133"/>
  <c r="H133"/>
  <c r="J118"/>
  <c r="F63"/>
  <c r="F61"/>
  <c r="F59"/>
  <c r="F58"/>
  <c r="I134"/>
  <c r="F127"/>
  <c r="F134" s="1"/>
  <c r="H134"/>
  <c r="H125"/>
  <c r="G132" l="1"/>
  <c r="G72"/>
  <c r="D72"/>
  <c r="E72"/>
  <c r="J132"/>
  <c r="F56"/>
  <c r="I132"/>
  <c r="F125"/>
  <c r="F132" s="1"/>
  <c r="J72"/>
  <c r="F50"/>
  <c r="I71"/>
  <c r="I72" s="1"/>
  <c r="H71"/>
  <c r="F49"/>
  <c r="F70"/>
  <c r="H132"/>
  <c r="F71" l="1"/>
  <c r="F72" s="1"/>
  <c r="H72"/>
</calcChain>
</file>

<file path=xl/sharedStrings.xml><?xml version="1.0" encoding="utf-8"?>
<sst xmlns="http://schemas.openxmlformats.org/spreadsheetml/2006/main" count="177" uniqueCount="149">
  <si>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</si>
  <si>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</si>
  <si>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</si>
  <si>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</si>
  <si>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</si>
  <si>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 xml:space="preserve">Місцезнаходження  </t>
  </si>
  <si>
    <t xml:space="preserve">Телефон </t>
  </si>
  <si>
    <t xml:space="preserve">Організаційно-правова форма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</si>
  <si>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</si>
  <si>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</si>
  <si>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</si>
  <si>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</si>
  <si>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</si>
  <si>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</si>
  <si>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Факт минулого року</t>
  </si>
  <si>
    <t>модернізація, модифікація (добудова, дообладнання, реконструкція) основних засобів</t>
  </si>
  <si>
    <t xml:space="preserve">ІV </t>
  </si>
  <si>
    <t>Середньооблікова кількість штатних працівників</t>
  </si>
  <si>
    <t>за КОАТУУ</t>
  </si>
  <si>
    <t>за КОПФГ</t>
  </si>
  <si>
    <t xml:space="preserve">за ЄДРПОУ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</si>
  <si>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</si>
  <si>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</si>
  <si>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</si>
  <si>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</si>
  <si>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</si>
  <si>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 xml:space="preserve">                                (посада)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</si>
  <si>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</si>
  <si>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</si>
  <si>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</si>
  <si>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</si>
  <si>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</si>
  <si>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Керівник</t>
  </si>
  <si>
    <t>Плановий рік  (усього)</t>
  </si>
  <si>
    <t>Проект</t>
  </si>
  <si>
    <t>Уточнений</t>
  </si>
  <si>
    <t>зробити позначку "Х"</t>
  </si>
  <si>
    <t>Дохід (виручка) від реалізації продукції (товарів, робіт, послуг)</t>
  </si>
  <si>
    <t>тис. грн.</t>
  </si>
  <si>
    <t>доходи з місцевого бюджету цільового фінансування по капітальних видатках</t>
  </si>
  <si>
    <t>Податкова заборгованість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</si>
  <si>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</si>
  <si>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</si>
  <si>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</si>
  <si>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</si>
  <si>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</si>
  <si>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Витрати від фінансової діяльності за зобов’язаннями, у т. ч.: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</si>
  <si>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</si>
  <si>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</si>
  <si>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</si>
  <si>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</si>
  <si>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</si>
  <si>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</si>
  <si>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</si>
  <si>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</si>
  <si>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</si>
  <si>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</si>
  <si>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</si>
  <si>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</si>
  <si>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</si>
  <si>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</si>
  <si>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</si>
  <si>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</si>
  <si>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дохід від операційної оренди активів</t>
  </si>
  <si>
    <t>дохід від реалізації необоротних активів</t>
  </si>
  <si>
    <t>Дохід з місцевого бюджету за програмою підтримки</t>
  </si>
  <si>
    <t>Вартість основних засобів</t>
  </si>
  <si>
    <t>Дебіторська заборгованість</t>
  </si>
  <si>
    <t>Кредиторська заборгованість</t>
  </si>
  <si>
    <t>Середній медичний персонал</t>
  </si>
  <si>
    <t>Молодший медичний персонал</t>
  </si>
  <si>
    <t>Інший персонал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</si>
  <si>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</si>
  <si>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ПОГОДЖЕНО :</t>
  </si>
  <si>
    <t>ЗАТВЕРДЖЕНО :</t>
  </si>
  <si>
    <t>(посада керівника органу управління підприємством)</t>
  </si>
  <si>
    <t xml:space="preserve"> </t>
  </si>
  <si>
    <t>дата</t>
  </si>
  <si>
    <t xml:space="preserve">Одиниця виміру </t>
  </si>
  <si>
    <t>Прогноз на поточний рік</t>
  </si>
  <si>
    <t xml:space="preserve">за КВЕД  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</si>
  <si>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</si>
  <si>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</si>
  <si>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</si>
  <si>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Валова рентабельність</t>
  </si>
  <si>
    <t>Коефіцієнт відношення капітальних інвестицій до амортизації</t>
  </si>
  <si>
    <t>Коефіцієнт відношення капітальних інвестицій до чистого доходу від реалізації продукції (товарів, робіт, послуг)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</si>
  <si>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</si>
  <si>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</si>
  <si>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</si>
  <si>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</si>
  <si>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</si>
  <si>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Лікарі</t>
  </si>
  <si>
    <t>Адміністративно-управлінський персонал</t>
  </si>
  <si>
    <t>Фонд оплати праці, у т.ч.:</t>
  </si>
  <si>
    <t>Заборгованість за заробітною платою, у т.ч.:</t>
  </si>
  <si>
    <t>Середньомісячні витрати на оплату праці одного працівника, у т.ч.:</t>
  </si>
  <si>
    <t>Резервний фонд</t>
  </si>
  <si>
    <r>
      <t xml:space="preserve">Фінансовий план поточного року </t>
    </r>
    <r>
      <rPr>
        <sz val="14"/>
        <color indexed="62"/>
        <rFont val="Times New Roman"/>
        <family val="1"/>
        <charset val="204"/>
      </rPr>
      <t>(затверджений зі змінами)</t>
    </r>
  </si>
  <si>
    <r>
      <t xml:space="preserve">У тому числі за кварталами </t>
    </r>
    <r>
      <rPr>
        <sz val="14"/>
        <color indexed="62"/>
        <rFont val="Times New Roman"/>
        <family val="1"/>
        <charset val="204"/>
      </rPr>
      <t>планового року</t>
    </r>
  </si>
  <si>
    <r>
      <t xml:space="preserve">I. </t>
    </r>
    <r>
      <rPr>
        <b/>
        <sz val="14"/>
        <color indexed="62"/>
        <rFont val="Times New Roman"/>
        <family val="1"/>
        <charset val="204"/>
      </rPr>
      <t>Формування ф</t>
    </r>
    <r>
      <rPr>
        <b/>
        <sz val="14"/>
        <rFont val="Times New Roman"/>
        <family val="1"/>
        <charset val="204"/>
      </rPr>
      <t>інансових результат</t>
    </r>
    <r>
      <rPr>
        <b/>
        <sz val="14"/>
        <color indexed="62"/>
        <rFont val="Times New Roman"/>
        <family val="1"/>
        <charset val="204"/>
      </rPr>
      <t>ів</t>
    </r>
  </si>
  <si>
    <r>
      <t xml:space="preserve">Капітальні інвестиції, </t>
    </r>
    <r>
      <rPr>
        <b/>
        <sz val="14"/>
        <color indexed="62"/>
        <rFont val="Times New Roman"/>
        <family val="1"/>
        <charset val="204"/>
      </rPr>
      <t>у т.ч.:</t>
    </r>
  </si>
  <si>
    <t>Дохід з місцевого бюджету за цільовими програмами, у т.ч.:</t>
  </si>
  <si>
    <t xml:space="preserve">Доходи </t>
  </si>
  <si>
    <r>
      <t xml:space="preserve">Оплата комунальних послуг та енергоносіїв, </t>
    </r>
    <r>
      <rPr>
        <sz val="14"/>
        <color indexed="62"/>
        <rFont val="Times New Roman"/>
        <family val="1"/>
        <charset val="204"/>
      </rPr>
      <t>у т.ч.</t>
    </r>
    <r>
      <rPr>
        <sz val="14"/>
        <rFont val="Times New Roman"/>
        <family val="1"/>
        <charset val="204"/>
      </rPr>
      <t>:</t>
    </r>
  </si>
  <si>
    <t>Видатки</t>
  </si>
  <si>
    <t xml:space="preserve">Придбання основного капіталу </t>
  </si>
  <si>
    <t>Інші видатки, у т.ч.</t>
  </si>
  <si>
    <t>Інші доходи, у т.ч.:</t>
  </si>
  <si>
    <t xml:space="preserve">назва </t>
  </si>
  <si>
    <t>Фінансовий результат</t>
  </si>
  <si>
    <t>Усього видатків</t>
  </si>
  <si>
    <t>IІ. Розрахунки з бюджетом</t>
  </si>
  <si>
    <r>
      <rPr>
        <b/>
        <sz val="14"/>
        <color indexed="62"/>
        <rFont val="Times New Roman"/>
        <family val="1"/>
        <charset val="204"/>
      </rPr>
      <t>III.</t>
    </r>
    <r>
      <rPr>
        <b/>
        <sz val="14"/>
        <rFont val="Times New Roman"/>
        <family val="1"/>
        <charset val="204"/>
      </rPr>
      <t xml:space="preserve"> Інвестиційна діяльність</t>
    </r>
  </si>
  <si>
    <r>
      <rPr>
        <b/>
        <sz val="14"/>
        <color indexed="62"/>
        <rFont val="Times New Roman"/>
        <family val="1"/>
        <charset val="204"/>
      </rPr>
      <t xml:space="preserve">IV. </t>
    </r>
    <r>
      <rPr>
        <b/>
        <sz val="14"/>
        <rFont val="Times New Roman"/>
        <family val="1"/>
        <charset val="204"/>
      </rPr>
      <t>Фінансова діяльність</t>
    </r>
  </si>
  <si>
    <t>V. Коефіцієнтний аналіз</t>
  </si>
  <si>
    <t>VІ. Звіт про фінансовий стан</t>
  </si>
  <si>
    <t xml:space="preserve">Інші надходження </t>
  </si>
  <si>
    <t>Інші витрати</t>
  </si>
  <si>
    <t>VII. Дані про персонал та оплата праці</t>
  </si>
  <si>
    <t>(посада уповноваженої особи)</t>
  </si>
  <si>
    <t>Змінений</t>
  </si>
  <si>
    <t>Х</t>
  </si>
  <si>
    <t>05506589</t>
  </si>
  <si>
    <t>86.23</t>
  </si>
  <si>
    <t>Комунальне підприємство</t>
  </si>
  <si>
    <r>
      <t xml:space="preserve">Вид економічної діяльності </t>
    </r>
    <r>
      <rPr>
        <sz val="16"/>
        <rFont val="Times New Roman"/>
        <family val="1"/>
        <charset val="204"/>
      </rPr>
      <t xml:space="preserve">    </t>
    </r>
  </si>
  <si>
    <t>Стоматологічна практика</t>
  </si>
  <si>
    <t>Комунальна</t>
  </si>
  <si>
    <t>37500, Полтавська область, м.Лубни, вул.Л.Толстого, 16</t>
  </si>
  <si>
    <t>0536177711</t>
  </si>
  <si>
    <t>власні надходження установи</t>
  </si>
  <si>
    <t>Доходи (медична субвенція)</t>
  </si>
  <si>
    <r>
      <t>Начальник Управління охорони здоров</t>
    </r>
    <r>
      <rPr>
        <sz val="11"/>
        <color indexed="62"/>
        <rFont val="Calibri"/>
        <family val="2"/>
        <charset val="204"/>
      </rPr>
      <t>'</t>
    </r>
    <r>
      <rPr>
        <sz val="11"/>
        <color indexed="62"/>
        <rFont val="Times New Roman"/>
        <family val="1"/>
        <charset val="204"/>
      </rPr>
      <t>я виконавчого комітету Лубенської міської ради</t>
    </r>
  </si>
  <si>
    <t>Міський голова</t>
  </si>
  <si>
    <t>Секретар міської ради</t>
  </si>
  <si>
    <r>
      <t xml:space="preserve">ФІНАНСОВИЙ ПЛАН ПІДПРИЄМСТВА НА </t>
    </r>
    <r>
      <rPr>
        <b/>
        <u/>
        <sz val="14"/>
        <rFont val="Times New Roman"/>
        <family val="1"/>
        <charset val="204"/>
      </rPr>
      <t xml:space="preserve"> 2022 рік</t>
    </r>
  </si>
  <si>
    <t>придбання обладнання та предметів довгострокового користування</t>
  </si>
  <si>
    <r>
      <t xml:space="preserve">Рік  </t>
    </r>
    <r>
      <rPr>
        <b/>
        <sz val="14"/>
        <color indexed="62"/>
        <rFont val="Times New Roman"/>
        <family val="1"/>
        <charset val="204"/>
      </rPr>
      <t>2022</t>
    </r>
  </si>
  <si>
    <t xml:space="preserve">Віктор КІВА       </t>
  </si>
  <si>
    <t>Олександр ГРИЦАЄНКО</t>
  </si>
  <si>
    <r>
      <rPr>
        <sz val="16"/>
        <color indexed="62"/>
        <rFont val="Times New Roman"/>
        <family val="1"/>
        <charset val="204"/>
      </rPr>
      <t>Назва</t>
    </r>
    <r>
      <rPr>
        <sz val="16"/>
        <rFont val="Times New Roman"/>
        <family val="1"/>
        <charset val="204"/>
      </rPr>
      <t xml:space="preserve"> підприємств</t>
    </r>
    <r>
      <rPr>
        <sz val="16"/>
        <color indexed="62"/>
        <rFont val="Times New Roman"/>
        <family val="1"/>
        <charset val="204"/>
      </rPr>
      <t xml:space="preserve">а </t>
    </r>
    <r>
      <rPr>
        <sz val="16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>Комунальне підприємство "Лубенська міська клінічна стоматологічна поліклініка" Лубенської міської ради Лубенського району Полтавської області</t>
    </r>
  </si>
  <si>
    <t>М. П. (підпис, ім'я, прізвище)</t>
  </si>
  <si>
    <r>
      <t>Ім'я та п</t>
    </r>
    <r>
      <rPr>
        <sz val="16"/>
        <color indexed="62"/>
        <rFont val="Times New Roman"/>
        <family val="1"/>
        <charset val="204"/>
      </rPr>
      <t>різвище</t>
    </r>
    <r>
      <rPr>
        <sz val="16"/>
        <rFont val="Times New Roman"/>
        <family val="1"/>
        <charset val="204"/>
      </rPr>
      <t xml:space="preserve"> керівник</t>
    </r>
    <r>
      <rPr>
        <sz val="16"/>
        <color indexed="62"/>
        <rFont val="Times New Roman"/>
        <family val="1"/>
        <charset val="204"/>
      </rPr>
      <t>а</t>
    </r>
  </si>
  <si>
    <t>Оксана КОРОТИЧ</t>
  </si>
  <si>
    <t>Директор</t>
  </si>
  <si>
    <t>Маргарита КОМАРОВА</t>
  </si>
  <si>
    <t xml:space="preserve">         (ім'я, прізвище)    </t>
  </si>
  <si>
    <t>Додаток до рішення Лубенської міської ради Лубенського району Полтавської області від 20.10.2022р</t>
  </si>
</sst>
</file>

<file path=xl/styles.xml><?xml version="1.0" encoding="utf-8"?>
<styleSheet xmlns="http://schemas.openxmlformats.org/spreadsheetml/2006/main">
  <numFmts count="15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,##0.0"/>
    <numFmt numFmtId="170" formatCode="###\ ##0.000"/>
    <numFmt numFmtId="171" formatCode="_(&quot;$&quot;* #,##0.00_);_(&quot;$&quot;* \(#,##0.00\);_(&quot;$&quot;* &quot;-&quot;??_);_(@_)"/>
    <numFmt numFmtId="172" formatCode="_(* #,##0_);_(* \(#,##0\);_(* &quot;-&quot;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_(* #,##0.0_);_(* \(#,##0.0\);_(* &quot;-&quot;_);_(@_)"/>
    <numFmt numFmtId="177" formatCode="_(* #,##0.00_);_(* \(#,##0.00\);_(* &quot;-&quot;_);_(@_)"/>
    <numFmt numFmtId="178" formatCode="#,##0.00\ _₴"/>
  </numFmts>
  <fonts count="8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color indexed="62"/>
      <name val="Times New Roman"/>
      <family val="1"/>
      <charset val="204"/>
    </font>
    <font>
      <sz val="14"/>
      <color indexed="62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62"/>
      <name val="Times New Roman"/>
      <family val="1"/>
      <charset val="204"/>
    </font>
    <font>
      <sz val="16"/>
      <color indexed="62"/>
      <name val="Times New Roman"/>
      <family val="1"/>
      <charset val="204"/>
    </font>
    <font>
      <strike/>
      <sz val="14"/>
      <color indexed="10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Arial Cyr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2"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8" fillId="2" borderId="0" applyNumberFormat="0" applyBorder="0" applyAlignment="0" applyProtection="0"/>
    <xf numFmtId="0" fontId="1" fillId="2" borderId="0" applyNumberFormat="0" applyBorder="0" applyAlignment="0" applyProtection="0"/>
    <xf numFmtId="0" fontId="28" fillId="3" borderId="0" applyNumberFormat="0" applyBorder="0" applyAlignment="0" applyProtection="0"/>
    <xf numFmtId="0" fontId="1" fillId="3" borderId="0" applyNumberFormat="0" applyBorder="0" applyAlignment="0" applyProtection="0"/>
    <xf numFmtId="0" fontId="28" fillId="4" borderId="0" applyNumberFormat="0" applyBorder="0" applyAlignment="0" applyProtection="0"/>
    <xf numFmtId="0" fontId="1" fillId="4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6" borderId="0" applyNumberFormat="0" applyBorder="0" applyAlignment="0" applyProtection="0"/>
    <xf numFmtId="0" fontId="1" fillId="6" borderId="0" applyNumberFormat="0" applyBorder="0" applyAlignment="0" applyProtection="0"/>
    <xf numFmtId="0" fontId="2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9" fillId="12" borderId="0" applyNumberFormat="0" applyBorder="0" applyAlignment="0" applyProtection="0"/>
    <xf numFmtId="0" fontId="11" fillId="12" borderId="0" applyNumberFormat="0" applyBorder="0" applyAlignment="0" applyProtection="0"/>
    <xf numFmtId="0" fontId="29" fillId="9" borderId="0" applyNumberFormat="0" applyBorder="0" applyAlignment="0" applyProtection="0"/>
    <xf numFmtId="0" fontId="11" fillId="9" borderId="0" applyNumberFormat="0" applyBorder="0" applyAlignment="0" applyProtection="0"/>
    <xf numFmtId="0" fontId="29" fillId="10" borderId="0" applyNumberFormat="0" applyBorder="0" applyAlignment="0" applyProtection="0"/>
    <xf numFmtId="0" fontId="11" fillId="10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3" borderId="0" applyNumberFormat="0" applyBorder="0" applyAlignment="0" applyProtection="0"/>
    <xf numFmtId="0" fontId="14" fillId="20" borderId="1" applyNumberFormat="0" applyAlignment="0" applyProtection="0"/>
    <xf numFmtId="0" fontId="19" fillId="21" borderId="2" applyNumberFormat="0" applyAlignment="0" applyProtection="0"/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168" fontId="9" fillId="0" borderId="0" applyFont="0" applyFill="0" applyBorder="0" applyAlignment="0" applyProtection="0"/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0" fontId="23" fillId="0" borderId="0" applyNumberFormat="0" applyFill="0" applyBorder="0" applyAlignment="0" applyProtection="0"/>
    <xf numFmtId="170" fontId="31" fillId="0" borderId="0" applyAlignment="0">
      <alignment wrapText="1"/>
    </xf>
    <xf numFmtId="0" fontId="2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33" fillId="22" borderId="7">
      <alignment horizontal="left" vertical="center"/>
      <protection locked="0"/>
    </xf>
    <xf numFmtId="49" fontId="33" fillId="22" borderId="7">
      <alignment horizontal="left" vertical="center"/>
    </xf>
    <xf numFmtId="4" fontId="33" fillId="22" borderId="7">
      <alignment horizontal="right" vertical="center"/>
      <protection locked="0"/>
    </xf>
    <xf numFmtId="4" fontId="33" fillId="22" borderId="7">
      <alignment horizontal="right" vertical="center"/>
    </xf>
    <xf numFmtId="4" fontId="34" fillId="22" borderId="7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0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0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" fontId="42" fillId="0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9" fontId="41" fillId="0" borderId="3">
      <alignment horizontal="left" vertical="center"/>
      <protection locked="0"/>
    </xf>
    <xf numFmtId="49" fontId="42" fillId="0" borderId="3">
      <alignment horizontal="left" vertical="center"/>
      <protection locked="0"/>
    </xf>
    <xf numFmtId="4" fontId="41" fillId="0" borderId="3">
      <alignment horizontal="right" vertical="center"/>
      <protection locked="0"/>
    </xf>
    <xf numFmtId="0" fontId="24" fillId="0" borderId="8" applyNumberFormat="0" applyFill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2" fillId="24" borderId="9" applyNumberFormat="0" applyFont="0" applyAlignment="0" applyProtection="0"/>
    <xf numFmtId="4" fontId="45" fillId="25" borderId="3">
      <alignment horizontal="right" vertical="center"/>
      <protection locked="0"/>
    </xf>
    <xf numFmtId="4" fontId="45" fillId="26" borderId="3">
      <alignment horizontal="right" vertical="center"/>
      <protection locked="0"/>
    </xf>
    <xf numFmtId="4" fontId="45" fillId="27" borderId="3">
      <alignment horizontal="right" vertical="center"/>
      <protection locked="0"/>
    </xf>
    <xf numFmtId="0" fontId="13" fillId="20" borderId="10" applyNumberFormat="0" applyAlignment="0" applyProtection="0"/>
    <xf numFmtId="49" fontId="30" fillId="0" borderId="3">
      <alignment horizontal="left" vertical="center" wrapText="1"/>
      <protection locked="0"/>
    </xf>
    <xf numFmtId="49" fontId="30" fillId="0" borderId="3">
      <alignment horizontal="left" vertical="center" wrapText="1"/>
      <protection locked="0"/>
    </xf>
    <xf numFmtId="0" fontId="20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11" fillId="16" borderId="0" applyNumberFormat="0" applyBorder="0" applyAlignment="0" applyProtection="0"/>
    <xf numFmtId="0" fontId="29" fillId="17" borderId="0" applyNumberFormat="0" applyBorder="0" applyAlignment="0" applyProtection="0"/>
    <xf numFmtId="0" fontId="11" fillId="17" borderId="0" applyNumberFormat="0" applyBorder="0" applyAlignment="0" applyProtection="0"/>
    <xf numFmtId="0" fontId="29" fillId="18" borderId="0" applyNumberFormat="0" applyBorder="0" applyAlignment="0" applyProtection="0"/>
    <xf numFmtId="0" fontId="11" fillId="18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9" borderId="0" applyNumberFormat="0" applyBorder="0" applyAlignment="0" applyProtection="0"/>
    <xf numFmtId="0" fontId="11" fillId="19" borderId="0" applyNumberFormat="0" applyBorder="0" applyAlignment="0" applyProtection="0"/>
    <xf numFmtId="0" fontId="46" fillId="7" borderId="1" applyNumberFormat="0" applyAlignment="0" applyProtection="0"/>
    <xf numFmtId="0" fontId="12" fillId="7" borderId="1" applyNumberFormat="0" applyAlignment="0" applyProtection="0"/>
    <xf numFmtId="0" fontId="47" fillId="20" borderId="10" applyNumberFormat="0" applyAlignment="0" applyProtection="0"/>
    <xf numFmtId="0" fontId="13" fillId="20" borderId="10" applyNumberFormat="0" applyAlignment="0" applyProtection="0"/>
    <xf numFmtId="0" fontId="48" fillId="20" borderId="1" applyNumberFormat="0" applyAlignment="0" applyProtection="0"/>
    <xf numFmtId="0" fontId="14" fillId="20" borderId="1" applyNumberFormat="0" applyAlignment="0" applyProtection="0"/>
    <xf numFmtId="171" fontId="9" fillId="0" borderId="0" applyFont="0" applyFill="0" applyBorder="0" applyAlignment="0" applyProtection="0"/>
    <xf numFmtId="0" fontId="49" fillId="0" borderId="4" applyNumberFormat="0" applyFill="0" applyAlignment="0" applyProtection="0"/>
    <xf numFmtId="0" fontId="15" fillId="0" borderId="4" applyNumberFormat="0" applyFill="0" applyAlignment="0" applyProtection="0"/>
    <xf numFmtId="0" fontId="50" fillId="0" borderId="5" applyNumberFormat="0" applyFill="0" applyAlignment="0" applyProtection="0"/>
    <xf numFmtId="0" fontId="16" fillId="0" borderId="5" applyNumberFormat="0" applyFill="0" applyAlignment="0" applyProtection="0"/>
    <xf numFmtId="0" fontId="51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18" fillId="0" borderId="11" applyNumberFormat="0" applyFill="0" applyAlignment="0" applyProtection="0"/>
    <xf numFmtId="0" fontId="53" fillId="21" borderId="2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3" borderId="0" applyNumberFormat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79" fillId="0" borderId="0"/>
    <xf numFmtId="0" fontId="9" fillId="0" borderId="0"/>
    <xf numFmtId="0" fontId="2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5" fillId="3" borderId="0" applyNumberFormat="0" applyBorder="0" applyAlignment="0" applyProtection="0"/>
    <xf numFmtId="0" fontId="2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9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8" applyNumberFormat="0" applyFill="0" applyAlignment="0" applyProtection="0"/>
    <xf numFmtId="0" fontId="24" fillId="0" borderId="8" applyNumberFormat="0" applyFill="0" applyAlignment="0" applyProtection="0"/>
    <xf numFmtId="0" fontId="2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2" fontId="61" fillId="0" borderId="0" applyFont="0" applyFill="0" applyBorder="0" applyAlignment="0" applyProtection="0"/>
    <xf numFmtId="173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2" fillId="4" borderId="0" applyNumberFormat="0" applyBorder="0" applyAlignment="0" applyProtection="0"/>
    <xf numFmtId="0" fontId="26" fillId="4" borderId="0" applyNumberFormat="0" applyBorder="0" applyAlignment="0" applyProtection="0"/>
    <xf numFmtId="175" fontId="63" fillId="22" borderId="12" applyFill="0" applyBorder="0">
      <alignment horizontal="center" vertical="center" wrapText="1"/>
      <protection locked="0"/>
    </xf>
    <xf numFmtId="170" fontId="64" fillId="0" borderId="0">
      <alignment wrapText="1"/>
    </xf>
    <xf numFmtId="170" fontId="31" fillId="0" borderId="0">
      <alignment wrapText="1"/>
    </xf>
  </cellStyleXfs>
  <cellXfs count="141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169" fontId="6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9" fontId="5" fillId="0" borderId="0" xfId="0" applyNumberFormat="1" applyFont="1" applyFill="1" applyBorder="1" applyAlignment="1">
      <alignment horizontal="right"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2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2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177" fontId="5" fillId="0" borderId="3" xfId="0" applyNumberFormat="1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vertical="center"/>
    </xf>
    <xf numFmtId="0" fontId="66" fillId="0" borderId="14" xfId="0" applyFont="1" applyFill="1" applyBorder="1" applyAlignment="1">
      <alignment horizontal="left" vertical="center" wrapText="1"/>
    </xf>
    <xf numFmtId="0" fontId="66" fillId="0" borderId="14" xfId="0" applyFont="1" applyFill="1" applyBorder="1" applyAlignment="1">
      <alignment vertical="center"/>
    </xf>
    <xf numFmtId="0" fontId="66" fillId="0" borderId="15" xfId="0" applyFont="1" applyFill="1" applyBorder="1" applyAlignment="1">
      <alignment vertical="center"/>
    </xf>
    <xf numFmtId="0" fontId="66" fillId="0" borderId="14" xfId="0" applyFont="1" applyFill="1" applyBorder="1" applyAlignment="1">
      <alignment vertical="center" wrapText="1"/>
    </xf>
    <xf numFmtId="0" fontId="66" fillId="0" borderId="15" xfId="0" applyFont="1" applyFill="1" applyBorder="1" applyAlignment="1">
      <alignment vertical="center" wrapText="1"/>
    </xf>
    <xf numFmtId="0" fontId="66" fillId="0" borderId="14" xfId="0" applyFont="1" applyFill="1" applyBorder="1" applyAlignment="1">
      <alignment horizontal="left" vertical="center"/>
    </xf>
    <xf numFmtId="0" fontId="66" fillId="0" borderId="16" xfId="0" applyFont="1" applyFill="1" applyBorder="1" applyAlignment="1">
      <alignment horizontal="left" vertical="center" wrapText="1"/>
    </xf>
    <xf numFmtId="0" fontId="66" fillId="0" borderId="3" xfId="0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horizontal="center" vertical="center" wrapText="1"/>
    </xf>
    <xf numFmtId="0" fontId="66" fillId="0" borderId="3" xfId="0" applyFont="1" applyFill="1" applyBorder="1" applyAlignment="1">
      <alignment vertical="center" wrapText="1"/>
    </xf>
    <xf numFmtId="0" fontId="71" fillId="0" borderId="0" xfId="0" applyFont="1" applyFill="1" applyAlignment="1"/>
    <xf numFmtId="0" fontId="71" fillId="0" borderId="0" xfId="0" applyFont="1" applyFill="1"/>
    <xf numFmtId="0" fontId="71" fillId="0" borderId="0" xfId="0" applyFont="1" applyFill="1" applyBorder="1" applyAlignment="1"/>
    <xf numFmtId="0" fontId="66" fillId="0" borderId="0" xfId="0" applyFont="1" applyFill="1" applyAlignment="1">
      <alignment vertical="center"/>
    </xf>
    <xf numFmtId="0" fontId="71" fillId="0" borderId="0" xfId="0" applyFont="1" applyFill="1" applyAlignment="1">
      <alignment vertical="center"/>
    </xf>
    <xf numFmtId="0" fontId="71" fillId="0" borderId="0" xfId="0" applyFont="1" applyFill="1" applyBorder="1" applyAlignment="1">
      <alignment vertical="center"/>
    </xf>
    <xf numFmtId="0" fontId="66" fillId="0" borderId="0" xfId="0" applyFont="1" applyFill="1" applyBorder="1"/>
    <xf numFmtId="0" fontId="71" fillId="0" borderId="0" xfId="0" applyFont="1" applyFill="1" applyBorder="1"/>
    <xf numFmtId="0" fontId="73" fillId="0" borderId="0" xfId="0" applyFont="1" applyFill="1" applyAlignment="1"/>
    <xf numFmtId="0" fontId="73" fillId="0" borderId="13" xfId="0" applyFont="1" applyFill="1" applyBorder="1" applyAlignment="1"/>
    <xf numFmtId="0" fontId="73" fillId="0" borderId="0" xfId="0" applyFont="1" applyFill="1" applyAlignment="1">
      <alignment vertical="center"/>
    </xf>
    <xf numFmtId="0" fontId="73" fillId="0" borderId="0" xfId="0" applyFont="1" applyFill="1"/>
    <xf numFmtId="0" fontId="71" fillId="0" borderId="13" xfId="0" applyFont="1" applyFill="1" applyBorder="1" applyAlignment="1"/>
    <xf numFmtId="0" fontId="73" fillId="0" borderId="0" xfId="0" applyFont="1" applyFill="1" applyBorder="1" applyAlignment="1">
      <alignment vertical="center"/>
    </xf>
    <xf numFmtId="0" fontId="73" fillId="0" borderId="13" xfId="0" applyFont="1" applyFill="1" applyBorder="1" applyAlignment="1">
      <alignment vertical="center"/>
    </xf>
    <xf numFmtId="0" fontId="73" fillId="0" borderId="13" xfId="0" applyFont="1" applyFill="1" applyBorder="1"/>
    <xf numFmtId="0" fontId="73" fillId="0" borderId="17" xfId="0" applyFont="1" applyFill="1" applyBorder="1" applyAlignment="1">
      <alignment horizontal="center"/>
    </xf>
    <xf numFmtId="0" fontId="73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72" fillId="0" borderId="3" xfId="0" applyFont="1" applyFill="1" applyBorder="1" applyAlignment="1">
      <alignment horizontal="left" vertical="center" wrapText="1"/>
    </xf>
    <xf numFmtId="0" fontId="72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 wrapText="1"/>
    </xf>
    <xf numFmtId="0" fontId="72" fillId="0" borderId="3" xfId="0" quotePrefix="1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vertical="center"/>
    </xf>
    <xf numFmtId="0" fontId="72" fillId="0" borderId="3" xfId="0" applyNumberFormat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center" vertical="center" wrapText="1"/>
    </xf>
    <xf numFmtId="0" fontId="72" fillId="0" borderId="3" xfId="0" quotePrefix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left" vertical="center" wrapText="1" indent="2"/>
    </xf>
    <xf numFmtId="0" fontId="5" fillId="0" borderId="3" xfId="0" applyFont="1" applyFill="1" applyBorder="1" applyAlignment="1">
      <alignment horizontal="left" vertical="center" wrapText="1" indent="2"/>
    </xf>
    <xf numFmtId="0" fontId="72" fillId="0" borderId="3" xfId="0" applyNumberFormat="1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176" fontId="4" fillId="0" borderId="3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 applyBorder="1" applyAlignment="1">
      <alignment horizontal="right" vertical="center" wrapText="1"/>
    </xf>
    <xf numFmtId="49" fontId="66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4" fontId="7" fillId="22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vertical="center"/>
    </xf>
    <xf numFmtId="4" fontId="7" fillId="28" borderId="3" xfId="0" applyNumberFormat="1" applyFont="1" applyFill="1" applyBorder="1" applyAlignment="1">
      <alignment horizontal="center" vertical="center" wrapText="1"/>
    </xf>
    <xf numFmtId="4" fontId="77" fillId="28" borderId="3" xfId="0" applyNumberFormat="1" applyFont="1" applyFill="1" applyBorder="1" applyAlignment="1">
      <alignment horizontal="center" vertical="center" wrapText="1"/>
    </xf>
    <xf numFmtId="177" fontId="4" fillId="28" borderId="3" xfId="0" applyNumberFormat="1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vertical="center" wrapText="1"/>
    </xf>
    <xf numFmtId="0" fontId="68" fillId="0" borderId="0" xfId="0" applyFont="1" applyFill="1" applyAlignment="1">
      <alignment horizontal="right"/>
    </xf>
    <xf numFmtId="4" fontId="7" fillId="28" borderId="3" xfId="0" applyNumberFormat="1" applyFont="1" applyFill="1" applyBorder="1" applyAlignment="1">
      <alignment horizontal="right" vertical="center" wrapText="1"/>
    </xf>
    <xf numFmtId="4" fontId="7" fillId="29" borderId="3" xfId="0" applyNumberFormat="1" applyFont="1" applyFill="1" applyBorder="1" applyAlignment="1">
      <alignment horizontal="center" vertical="center" wrapText="1"/>
    </xf>
    <xf numFmtId="0" fontId="7" fillId="29" borderId="3" xfId="0" applyFont="1" applyFill="1" applyBorder="1" applyAlignment="1">
      <alignment horizontal="center" vertical="center"/>
    </xf>
    <xf numFmtId="0" fontId="7" fillId="29" borderId="3" xfId="0" applyFont="1" applyFill="1" applyBorder="1" applyAlignment="1">
      <alignment vertical="center"/>
    </xf>
    <xf numFmtId="4" fontId="77" fillId="29" borderId="3" xfId="0" applyNumberFormat="1" applyFont="1" applyFill="1" applyBorder="1" applyAlignment="1">
      <alignment horizontal="center" vertical="center" wrapText="1"/>
    </xf>
    <xf numFmtId="176" fontId="5" fillId="29" borderId="3" xfId="0" applyNumberFormat="1" applyFont="1" applyFill="1" applyBorder="1" applyAlignment="1">
      <alignment horizontal="center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0" fontId="69" fillId="0" borderId="16" xfId="0" applyFont="1" applyFill="1" applyBorder="1" applyAlignment="1">
      <alignment vertical="center"/>
    </xf>
    <xf numFmtId="4" fontId="7" fillId="3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6" fillId="0" borderId="16" xfId="0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left" vertical="center" wrapText="1" indent="2"/>
    </xf>
    <xf numFmtId="0" fontId="68" fillId="0" borderId="17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vertical="center"/>
    </xf>
    <xf numFmtId="178" fontId="5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9" fontId="5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49" fontId="76" fillId="0" borderId="14" xfId="0" applyNumberFormat="1" applyFont="1" applyFill="1" applyBorder="1" applyAlignment="1">
      <alignment horizontal="left" vertical="center" wrapText="1"/>
    </xf>
    <xf numFmtId="0" fontId="72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6" fillId="0" borderId="14" xfId="0" applyFont="1" applyFill="1" applyBorder="1" applyAlignment="1">
      <alignment horizontal="left" vertical="center" wrapText="1"/>
    </xf>
    <xf numFmtId="0" fontId="7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0" fillId="0" borderId="0" xfId="0" applyFont="1" applyFill="1" applyAlignment="1">
      <alignment horizontal="left" vertical="center"/>
    </xf>
    <xf numFmtId="0" fontId="81" fillId="0" borderId="0" xfId="0" applyFont="1" applyAlignment="1">
      <alignment horizontal="left" vertical="center"/>
    </xf>
    <xf numFmtId="0" fontId="66" fillId="0" borderId="16" xfId="0" applyFont="1" applyFill="1" applyBorder="1" applyAlignment="1">
      <alignment horizontal="left" vertical="center"/>
    </xf>
    <xf numFmtId="0" fontId="66" fillId="0" borderId="15" xfId="0" applyFont="1" applyFill="1" applyBorder="1" applyAlignment="1">
      <alignment horizontal="left" vertical="center"/>
    </xf>
    <xf numFmtId="0" fontId="73" fillId="0" borderId="14" xfId="0" applyFont="1" applyFill="1" applyBorder="1" applyAlignment="1">
      <alignment horizontal="left" vertical="center" wrapText="1"/>
    </xf>
    <xf numFmtId="0" fontId="68" fillId="0" borderId="13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66" fillId="0" borderId="16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73" fillId="0" borderId="17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center"/>
    </xf>
    <xf numFmtId="0" fontId="66" fillId="0" borderId="14" xfId="0" applyFont="1" applyFill="1" applyBorder="1" applyAlignment="1">
      <alignment horizontal="left" vertical="center" wrapText="1"/>
    </xf>
    <xf numFmtId="0" fontId="66" fillId="0" borderId="15" xfId="0" applyFont="1" applyFill="1" applyBorder="1" applyAlignment="1">
      <alignment horizontal="left" vertical="center" wrapText="1"/>
    </xf>
    <xf numFmtId="0" fontId="7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mat/Downloads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K357"/>
  <sheetViews>
    <sheetView tabSelected="1" view="pageBreakPreview" topLeftCell="A70" zoomScale="73" zoomScaleNormal="42" zoomScaleSheetLayoutView="73" workbookViewId="0">
      <selection activeCell="C95" sqref="C95"/>
    </sheetView>
  </sheetViews>
  <sheetFormatPr defaultRowHeight="18.75"/>
  <cols>
    <col min="1" max="1" width="93.140625" style="3" customWidth="1"/>
    <col min="2" max="2" width="17.85546875" style="12" customWidth="1"/>
    <col min="3" max="3" width="16.5703125" style="12" customWidth="1"/>
    <col min="4" max="4" width="19.7109375" style="12" customWidth="1"/>
    <col min="5" max="5" width="16.85546875" style="12" customWidth="1"/>
    <col min="6" max="6" width="17.42578125" style="3" customWidth="1"/>
    <col min="7" max="7" width="16.28515625" style="3" customWidth="1"/>
    <col min="8" max="8" width="20" style="3" customWidth="1"/>
    <col min="9" max="9" width="18.5703125" style="3" customWidth="1"/>
    <col min="10" max="10" width="20.7109375" style="3" customWidth="1"/>
    <col min="11" max="11" width="9.140625" style="3"/>
    <col min="12" max="12" width="9.7109375" style="3" bestFit="1" customWidth="1"/>
    <col min="13" max="16384" width="9.140625" style="3"/>
  </cols>
  <sheetData>
    <row r="1" spans="1:11" s="28" customFormat="1" ht="20.25">
      <c r="B1" s="39"/>
      <c r="C1" s="40"/>
      <c r="D1" s="40"/>
      <c r="E1" s="120" t="s">
        <v>148</v>
      </c>
      <c r="F1" s="121"/>
      <c r="G1" s="121"/>
      <c r="H1" s="121"/>
      <c r="I1" s="121"/>
      <c r="J1" s="121"/>
      <c r="K1" s="40"/>
    </row>
    <row r="2" spans="1:11" s="28" customFormat="1" ht="20.25">
      <c r="B2" s="41"/>
      <c r="C2" s="41"/>
      <c r="D2" s="41"/>
      <c r="E2" s="41"/>
      <c r="F2" s="41"/>
      <c r="K2" s="41"/>
    </row>
    <row r="3" spans="1:11" s="28" customFormat="1" ht="20.25">
      <c r="A3" s="47" t="s">
        <v>73</v>
      </c>
      <c r="B3" s="42"/>
      <c r="C3" s="43"/>
      <c r="D3" s="43"/>
      <c r="E3" s="43"/>
      <c r="F3" s="44"/>
      <c r="G3" s="47" t="s">
        <v>74</v>
      </c>
      <c r="H3" s="52"/>
      <c r="I3" s="47"/>
      <c r="J3" s="40"/>
      <c r="K3" s="43"/>
    </row>
    <row r="4" spans="1:11" s="28" customFormat="1" ht="20.25">
      <c r="A4" s="90" t="s">
        <v>133</v>
      </c>
      <c r="B4" s="45" t="s">
        <v>76</v>
      </c>
      <c r="C4" s="46"/>
      <c r="D4" s="46"/>
      <c r="E4" s="46"/>
      <c r="F4" s="46"/>
      <c r="G4" s="125" t="s">
        <v>134</v>
      </c>
      <c r="H4" s="126"/>
      <c r="I4" s="126"/>
      <c r="J4" s="51"/>
      <c r="K4" s="41"/>
    </row>
    <row r="5" spans="1:11" s="28" customFormat="1" ht="20.25">
      <c r="A5" s="49" t="s">
        <v>75</v>
      </c>
      <c r="B5" s="44"/>
      <c r="C5" s="44"/>
      <c r="D5" s="44"/>
      <c r="E5" s="44"/>
      <c r="F5" s="44"/>
      <c r="G5" s="49" t="s">
        <v>120</v>
      </c>
      <c r="H5" s="52"/>
      <c r="I5" s="49"/>
      <c r="J5" s="43"/>
      <c r="K5" s="44"/>
    </row>
    <row r="6" spans="1:11" s="28" customFormat="1" ht="20.25">
      <c r="A6" s="91" t="s">
        <v>139</v>
      </c>
      <c r="B6" s="45"/>
      <c r="C6" s="40"/>
      <c r="D6" s="40"/>
      <c r="E6" s="40"/>
      <c r="F6" s="40"/>
      <c r="G6" s="48" t="s">
        <v>76</v>
      </c>
      <c r="H6" s="53"/>
      <c r="I6" s="125" t="s">
        <v>140</v>
      </c>
      <c r="J6" s="126"/>
      <c r="K6" s="40"/>
    </row>
    <row r="7" spans="1:11" s="28" customFormat="1" ht="20.25">
      <c r="A7" s="106" t="s">
        <v>142</v>
      </c>
      <c r="B7" s="41"/>
      <c r="C7" s="40"/>
      <c r="D7" s="40"/>
      <c r="E7" s="40"/>
      <c r="F7" s="40"/>
      <c r="G7" s="107" t="s">
        <v>142</v>
      </c>
      <c r="H7" s="52"/>
      <c r="I7" s="52"/>
      <c r="J7" s="40"/>
      <c r="K7" s="40"/>
    </row>
    <row r="8" spans="1:11" ht="20.25">
      <c r="A8" s="50"/>
      <c r="G8" s="54"/>
      <c r="H8" s="53"/>
      <c r="I8" s="54"/>
    </row>
    <row r="9" spans="1:11" ht="20.25">
      <c r="A9" s="55" t="s">
        <v>77</v>
      </c>
      <c r="G9" s="130" t="s">
        <v>77</v>
      </c>
      <c r="H9" s="130"/>
      <c r="I9" s="130"/>
    </row>
    <row r="12" spans="1:11">
      <c r="H12" s="131" t="s">
        <v>34</v>
      </c>
      <c r="I12" s="131"/>
      <c r="J12" s="101"/>
    </row>
    <row r="13" spans="1:11">
      <c r="H13" s="131" t="s">
        <v>35</v>
      </c>
      <c r="I13" s="131"/>
      <c r="J13" s="103" t="s">
        <v>122</v>
      </c>
    </row>
    <row r="14" spans="1:11">
      <c r="H14" s="131" t="s">
        <v>121</v>
      </c>
      <c r="I14" s="131"/>
      <c r="J14" s="5"/>
    </row>
    <row r="15" spans="1:11">
      <c r="H15" s="137" t="s">
        <v>36</v>
      </c>
      <c r="I15" s="137"/>
      <c r="J15" s="137"/>
    </row>
    <row r="18" spans="1:10">
      <c r="A18" s="99" t="s">
        <v>138</v>
      </c>
      <c r="B18" s="57"/>
      <c r="C18" s="57"/>
      <c r="D18" s="57"/>
      <c r="E18" s="57"/>
      <c r="F18" s="57"/>
      <c r="G18" s="57"/>
      <c r="H18" s="138" t="s">
        <v>28</v>
      </c>
      <c r="I18" s="139"/>
      <c r="J18" s="140"/>
    </row>
    <row r="19" spans="1:10" ht="20.25">
      <c r="A19" s="127" t="s">
        <v>141</v>
      </c>
      <c r="B19" s="128"/>
      <c r="C19" s="128"/>
      <c r="D19" s="128"/>
      <c r="E19" s="128"/>
      <c r="F19" s="128"/>
      <c r="G19" s="129"/>
      <c r="H19" s="122" t="s">
        <v>20</v>
      </c>
      <c r="I19" s="123"/>
      <c r="J19" s="81" t="s">
        <v>123</v>
      </c>
    </row>
    <row r="20" spans="1:10" ht="20.25">
      <c r="A20" s="35" t="s">
        <v>7</v>
      </c>
      <c r="B20" s="117" t="s">
        <v>125</v>
      </c>
      <c r="C20" s="117"/>
      <c r="D20" s="117"/>
      <c r="E20" s="117"/>
      <c r="F20" s="117"/>
      <c r="G20" s="30"/>
      <c r="H20" s="122" t="s">
        <v>19</v>
      </c>
      <c r="I20" s="123"/>
      <c r="J20" s="36">
        <v>150</v>
      </c>
    </row>
    <row r="21" spans="1:10" ht="20.25">
      <c r="A21" s="35" t="s">
        <v>11</v>
      </c>
      <c r="B21" s="132"/>
      <c r="C21" s="132"/>
      <c r="D21" s="132"/>
      <c r="E21" s="132"/>
      <c r="F21" s="132"/>
      <c r="G21" s="30"/>
      <c r="H21" s="122" t="s">
        <v>18</v>
      </c>
      <c r="I21" s="123"/>
      <c r="J21" s="36">
        <v>5310700000</v>
      </c>
    </row>
    <row r="22" spans="1:10" ht="20.25">
      <c r="A22" s="35" t="s">
        <v>72</v>
      </c>
      <c r="B22" s="132"/>
      <c r="C22" s="132"/>
      <c r="D22" s="132"/>
      <c r="E22" s="132"/>
      <c r="F22" s="132"/>
      <c r="G22" s="32"/>
      <c r="H22" s="122" t="s">
        <v>4</v>
      </c>
      <c r="I22" s="123"/>
      <c r="J22" s="36"/>
    </row>
    <row r="23" spans="1:10" ht="18.75" customHeight="1">
      <c r="A23" s="35" t="s">
        <v>8</v>
      </c>
      <c r="B23" s="32"/>
      <c r="C23" s="32"/>
      <c r="D23" s="32"/>
      <c r="E23" s="32"/>
      <c r="F23" s="32"/>
      <c r="G23" s="32"/>
      <c r="H23" s="122" t="s">
        <v>3</v>
      </c>
      <c r="I23" s="123"/>
      <c r="J23" s="36"/>
    </row>
    <row r="24" spans="1:10" ht="20.25">
      <c r="A24" s="35" t="s">
        <v>126</v>
      </c>
      <c r="B24" s="117" t="s">
        <v>127</v>
      </c>
      <c r="C24" s="117"/>
      <c r="D24" s="117"/>
      <c r="E24" s="117"/>
      <c r="F24" s="117"/>
      <c r="G24" s="32"/>
      <c r="H24" s="122" t="s">
        <v>80</v>
      </c>
      <c r="I24" s="123"/>
      <c r="J24" s="36" t="s">
        <v>124</v>
      </c>
    </row>
    <row r="25" spans="1:10" ht="20.25">
      <c r="A25" s="56" t="s">
        <v>78</v>
      </c>
      <c r="B25" s="124" t="s">
        <v>38</v>
      </c>
      <c r="C25" s="124"/>
      <c r="D25" s="124"/>
      <c r="E25" s="124"/>
      <c r="F25" s="124"/>
      <c r="G25" s="58"/>
      <c r="H25" s="59"/>
      <c r="I25" s="60"/>
      <c r="J25" s="61"/>
    </row>
    <row r="26" spans="1:10" ht="20.25">
      <c r="A26" s="35" t="s">
        <v>12</v>
      </c>
      <c r="B26" s="117" t="s">
        <v>128</v>
      </c>
      <c r="C26" s="117"/>
      <c r="D26" s="117"/>
      <c r="E26" s="117"/>
      <c r="F26" s="117"/>
      <c r="G26" s="58"/>
      <c r="H26" s="62"/>
      <c r="I26" s="13"/>
      <c r="J26" s="63"/>
    </row>
    <row r="27" spans="1:10" ht="21" customHeight="1">
      <c r="A27" s="35" t="s">
        <v>17</v>
      </c>
      <c r="B27" s="132">
        <v>60.5</v>
      </c>
      <c r="C27" s="132"/>
      <c r="D27" s="132"/>
      <c r="E27" s="132"/>
      <c r="F27" s="132"/>
      <c r="G27" s="32"/>
      <c r="H27" s="127" t="s">
        <v>24</v>
      </c>
      <c r="I27" s="133"/>
      <c r="J27" s="37"/>
    </row>
    <row r="28" spans="1:10" ht="20.25">
      <c r="A28" s="35" t="s">
        <v>5</v>
      </c>
      <c r="B28" s="117" t="s">
        <v>129</v>
      </c>
      <c r="C28" s="117"/>
      <c r="D28" s="117"/>
      <c r="E28" s="117"/>
      <c r="F28" s="117"/>
      <c r="G28" s="117"/>
      <c r="H28" s="127" t="s">
        <v>25</v>
      </c>
      <c r="I28" s="133"/>
      <c r="J28" s="38"/>
    </row>
    <row r="29" spans="1:10" ht="20.25">
      <c r="A29" s="35" t="s">
        <v>6</v>
      </c>
      <c r="B29" s="114" t="s">
        <v>130</v>
      </c>
      <c r="C29" s="114"/>
      <c r="D29" s="114"/>
      <c r="E29" s="114"/>
      <c r="F29" s="114"/>
      <c r="G29" s="29"/>
      <c r="H29" s="32"/>
      <c r="I29" s="32"/>
      <c r="J29" s="33"/>
    </row>
    <row r="30" spans="1:10" ht="20.25">
      <c r="A30" s="104" t="s">
        <v>143</v>
      </c>
      <c r="B30" s="117" t="s">
        <v>144</v>
      </c>
      <c r="C30" s="117"/>
      <c r="D30" s="117"/>
      <c r="E30" s="117"/>
      <c r="F30" s="117"/>
      <c r="G30" s="34"/>
      <c r="H30" s="30"/>
      <c r="I30" s="30"/>
      <c r="J30" s="31"/>
    </row>
    <row r="32" spans="1:10">
      <c r="A32" s="116" t="s">
        <v>136</v>
      </c>
      <c r="B32" s="116"/>
      <c r="C32" s="116"/>
      <c r="D32" s="116"/>
      <c r="E32" s="116"/>
      <c r="F32" s="116"/>
      <c r="G32" s="116"/>
      <c r="H32" s="116"/>
      <c r="I32" s="116"/>
      <c r="J32" s="116"/>
    </row>
    <row r="33" spans="1:10">
      <c r="A33" s="18"/>
      <c r="B33" s="20"/>
      <c r="C33" s="18"/>
      <c r="D33" s="18"/>
      <c r="E33" s="18"/>
      <c r="F33" s="18"/>
      <c r="G33" s="18"/>
      <c r="H33" s="18"/>
      <c r="I33" s="18"/>
      <c r="J33" s="18"/>
    </row>
    <row r="34" spans="1:10" ht="51" customHeight="1">
      <c r="A34" s="137" t="s">
        <v>29</v>
      </c>
      <c r="B34" s="135" t="s">
        <v>9</v>
      </c>
      <c r="C34" s="135" t="s">
        <v>14</v>
      </c>
      <c r="D34" s="135" t="s">
        <v>98</v>
      </c>
      <c r="E34" s="115" t="s">
        <v>79</v>
      </c>
      <c r="F34" s="135" t="s">
        <v>33</v>
      </c>
      <c r="G34" s="135" t="s">
        <v>99</v>
      </c>
      <c r="H34" s="135"/>
      <c r="I34" s="135"/>
      <c r="J34" s="135"/>
    </row>
    <row r="35" spans="1:10" ht="60.6" customHeight="1">
      <c r="A35" s="137"/>
      <c r="B35" s="135"/>
      <c r="C35" s="135"/>
      <c r="D35" s="135"/>
      <c r="E35" s="115"/>
      <c r="F35" s="135"/>
      <c r="G35" s="11" t="s">
        <v>21</v>
      </c>
      <c r="H35" s="11" t="s">
        <v>22</v>
      </c>
      <c r="I35" s="11" t="s">
        <v>23</v>
      </c>
      <c r="J35" s="11" t="s">
        <v>16</v>
      </c>
    </row>
    <row r="36" spans="1:10" ht="18" customHeight="1">
      <c r="A36" s="5">
        <v>1</v>
      </c>
      <c r="B36" s="6">
        <v>2</v>
      </c>
      <c r="C36" s="6">
        <v>3</v>
      </c>
      <c r="D36" s="6">
        <v>4</v>
      </c>
      <c r="E36" s="6">
        <v>5</v>
      </c>
      <c r="F36" s="6">
        <v>6</v>
      </c>
      <c r="G36" s="6">
        <v>7</v>
      </c>
      <c r="H36" s="6">
        <v>8</v>
      </c>
      <c r="I36" s="6">
        <v>9</v>
      </c>
      <c r="J36" s="6">
        <v>10</v>
      </c>
    </row>
    <row r="37" spans="1:10" ht="18" customHeight="1">
      <c r="A37" s="119" t="s">
        <v>100</v>
      </c>
      <c r="B37" s="119"/>
      <c r="C37" s="119"/>
      <c r="D37" s="119"/>
      <c r="E37" s="119"/>
      <c r="F37" s="119"/>
      <c r="G37" s="119"/>
      <c r="H37" s="119"/>
      <c r="I37" s="119"/>
      <c r="J37" s="119"/>
    </row>
    <row r="38" spans="1:10" s="4" customFormat="1" ht="20.100000000000001" customHeight="1">
      <c r="A38" s="118" t="s">
        <v>103</v>
      </c>
      <c r="B38" s="118"/>
      <c r="C38" s="118"/>
      <c r="D38" s="118"/>
      <c r="E38" s="118"/>
      <c r="F38" s="118"/>
      <c r="G38" s="118"/>
      <c r="H38" s="118"/>
      <c r="I38" s="118"/>
      <c r="J38" s="118"/>
    </row>
    <row r="39" spans="1:10" s="4" customFormat="1">
      <c r="A39" s="7" t="s">
        <v>37</v>
      </c>
      <c r="B39" s="8">
        <v>1010</v>
      </c>
      <c r="C39" s="82">
        <v>2337.1</v>
      </c>
      <c r="D39" s="83">
        <v>757.95</v>
      </c>
      <c r="E39" s="83">
        <v>757.95</v>
      </c>
      <c r="F39" s="87">
        <f>G39+H39+I39+J39</f>
        <v>1045.67</v>
      </c>
      <c r="G39" s="93">
        <v>398.18</v>
      </c>
      <c r="H39" s="94">
        <v>215.83</v>
      </c>
      <c r="I39" s="94">
        <v>215.83</v>
      </c>
      <c r="J39" s="94">
        <v>215.83</v>
      </c>
    </row>
    <row r="40" spans="1:10" s="4" customFormat="1">
      <c r="A40" s="7" t="s">
        <v>65</v>
      </c>
      <c r="B40" s="8">
        <v>1020</v>
      </c>
      <c r="C40" s="102">
        <v>1361.8</v>
      </c>
      <c r="D40" s="83">
        <v>606.69000000000005</v>
      </c>
      <c r="E40" s="83">
        <v>606.69000000000005</v>
      </c>
      <c r="F40" s="87">
        <f>G40+H40+I40+J40</f>
        <v>1027.56</v>
      </c>
      <c r="G40" s="93">
        <v>266.24</v>
      </c>
      <c r="H40" s="93">
        <v>206.11</v>
      </c>
      <c r="I40" s="93">
        <v>200.13</v>
      </c>
      <c r="J40" s="93">
        <v>355.08</v>
      </c>
    </row>
    <row r="41" spans="1:10" s="4" customFormat="1">
      <c r="A41" s="7" t="s">
        <v>132</v>
      </c>
      <c r="B41" s="8">
        <v>1021</v>
      </c>
      <c r="C41" s="83"/>
      <c r="D41" s="83">
        <v>0</v>
      </c>
      <c r="E41" s="83">
        <v>0</v>
      </c>
      <c r="F41" s="87">
        <f>G41+H41+I41+J41</f>
        <v>0</v>
      </c>
      <c r="G41" s="93"/>
      <c r="H41" s="93"/>
      <c r="I41" s="93"/>
      <c r="J41" s="93"/>
    </row>
    <row r="42" spans="1:10" s="4" customFormat="1">
      <c r="A42" s="7" t="s">
        <v>102</v>
      </c>
      <c r="B42" s="8">
        <v>1030</v>
      </c>
      <c r="C42" s="83"/>
      <c r="D42" s="83"/>
      <c r="E42" s="83"/>
      <c r="F42" s="87"/>
      <c r="G42" s="93"/>
      <c r="H42" s="95"/>
      <c r="I42" s="95"/>
      <c r="J42" s="95"/>
    </row>
    <row r="43" spans="1:10" s="4" customFormat="1">
      <c r="A43" s="72" t="s">
        <v>109</v>
      </c>
      <c r="B43" s="8">
        <v>1031</v>
      </c>
      <c r="C43" s="83"/>
      <c r="D43" s="83"/>
      <c r="E43" s="83"/>
      <c r="F43" s="87"/>
      <c r="G43" s="93"/>
      <c r="H43" s="93"/>
      <c r="I43" s="93"/>
      <c r="J43" s="93"/>
    </row>
    <row r="44" spans="1:10" s="4" customFormat="1">
      <c r="A44" s="64" t="s">
        <v>108</v>
      </c>
      <c r="B44" s="8">
        <v>1040</v>
      </c>
      <c r="C44" s="27">
        <v>2385.25</v>
      </c>
      <c r="D44" s="27">
        <v>4027.99</v>
      </c>
      <c r="E44" s="27">
        <v>4027.99</v>
      </c>
      <c r="F44" s="87">
        <f>G44+H44+I44+J44</f>
        <v>5518.5</v>
      </c>
      <c r="G44" s="100">
        <v>1379.61</v>
      </c>
      <c r="H44" s="100">
        <v>1379.62</v>
      </c>
      <c r="I44" s="100">
        <v>1379.64</v>
      </c>
      <c r="J44" s="100">
        <v>1379.63</v>
      </c>
    </row>
    <row r="45" spans="1:10" s="4" customFormat="1">
      <c r="A45" s="73" t="s">
        <v>63</v>
      </c>
      <c r="B45" s="5">
        <v>1041</v>
      </c>
      <c r="C45" s="27"/>
      <c r="D45" s="27"/>
      <c r="E45" s="27"/>
      <c r="F45" s="87"/>
      <c r="G45" s="93"/>
      <c r="H45" s="93"/>
      <c r="I45" s="93"/>
      <c r="J45" s="93"/>
    </row>
    <row r="46" spans="1:10" s="4" customFormat="1">
      <c r="A46" s="73" t="s">
        <v>64</v>
      </c>
      <c r="B46" s="5">
        <v>1042</v>
      </c>
      <c r="C46" s="27"/>
      <c r="D46" s="27"/>
      <c r="E46" s="27"/>
      <c r="F46" s="87"/>
      <c r="G46" s="96"/>
      <c r="H46" s="96"/>
      <c r="I46" s="96"/>
      <c r="J46" s="96"/>
    </row>
    <row r="47" spans="1:10" s="4" customFormat="1">
      <c r="A47" s="72" t="s">
        <v>131</v>
      </c>
      <c r="B47" s="5">
        <v>1043</v>
      </c>
      <c r="C47" s="27">
        <v>2385.25</v>
      </c>
      <c r="D47" s="27">
        <v>4027.99</v>
      </c>
      <c r="E47" s="27">
        <v>4027.99</v>
      </c>
      <c r="F47" s="87">
        <v>5518.5</v>
      </c>
      <c r="G47" s="100">
        <v>1379.61</v>
      </c>
      <c r="H47" s="100">
        <v>1379.62</v>
      </c>
      <c r="I47" s="100">
        <v>1379.64</v>
      </c>
      <c r="J47" s="100">
        <v>1379.63</v>
      </c>
    </row>
    <row r="48" spans="1:10" s="2" customFormat="1" ht="20.100000000000001" customHeight="1">
      <c r="A48" s="118" t="s">
        <v>105</v>
      </c>
      <c r="B48" s="118"/>
      <c r="C48" s="118"/>
      <c r="D48" s="118"/>
      <c r="E48" s="118"/>
      <c r="F48" s="118"/>
      <c r="G48" s="118"/>
      <c r="H48" s="118"/>
      <c r="I48" s="118"/>
      <c r="J48" s="118"/>
    </row>
    <row r="49" spans="1:10" s="2" customFormat="1" ht="20.100000000000001" customHeight="1">
      <c r="A49" s="7" t="s">
        <v>47</v>
      </c>
      <c r="B49" s="5">
        <v>1050</v>
      </c>
      <c r="C49" s="27">
        <v>3539.97</v>
      </c>
      <c r="D49" s="27">
        <v>3831.51</v>
      </c>
      <c r="E49" s="27">
        <v>3831.51</v>
      </c>
      <c r="F49" s="87">
        <f>G49+H49+I49+J49</f>
        <v>5037.1100000000006</v>
      </c>
      <c r="G49" s="93">
        <v>1428.18</v>
      </c>
      <c r="H49" s="93">
        <v>1220.5</v>
      </c>
      <c r="I49" s="93">
        <v>1220.5</v>
      </c>
      <c r="J49" s="93">
        <v>1167.93</v>
      </c>
    </row>
    <row r="50" spans="1:10" s="2" customFormat="1" ht="20.100000000000001" customHeight="1">
      <c r="A50" s="7" t="s">
        <v>48</v>
      </c>
      <c r="B50" s="5">
        <v>1060</v>
      </c>
      <c r="C50" s="27">
        <v>848.81</v>
      </c>
      <c r="D50" s="27">
        <v>850.71</v>
      </c>
      <c r="E50" s="27">
        <v>850.71</v>
      </c>
      <c r="F50" s="87">
        <f>G50+H50+I50+J50</f>
        <v>1112.6200000000001</v>
      </c>
      <c r="G50" s="93">
        <v>318.75</v>
      </c>
      <c r="H50" s="93">
        <v>268.47000000000003</v>
      </c>
      <c r="I50" s="93">
        <v>268.49</v>
      </c>
      <c r="J50" s="93">
        <v>256.91000000000003</v>
      </c>
    </row>
    <row r="51" spans="1:10" s="2" customFormat="1" ht="20.100000000000001" customHeight="1">
      <c r="A51" s="7" t="s">
        <v>49</v>
      </c>
      <c r="B51" s="5">
        <v>1070</v>
      </c>
      <c r="C51" s="27">
        <v>6.85</v>
      </c>
      <c r="D51" s="27">
        <v>6.26</v>
      </c>
      <c r="E51" s="27">
        <v>6.26</v>
      </c>
      <c r="F51" s="87">
        <f>G51+H51+I51+J51</f>
        <v>18.27</v>
      </c>
      <c r="G51" s="93">
        <v>1.77</v>
      </c>
      <c r="H51" s="93">
        <v>5.5</v>
      </c>
      <c r="I51" s="93">
        <v>5.5</v>
      </c>
      <c r="J51" s="93">
        <v>5.5</v>
      </c>
    </row>
    <row r="52" spans="1:10" s="2" customFormat="1" ht="20.100000000000001" customHeight="1">
      <c r="A52" s="7" t="s">
        <v>50</v>
      </c>
      <c r="B52" s="5">
        <v>1080</v>
      </c>
      <c r="C52" s="27">
        <v>192.94</v>
      </c>
      <c r="D52" s="27">
        <v>120.61</v>
      </c>
      <c r="E52" s="27">
        <v>120.61</v>
      </c>
      <c r="F52" s="87">
        <f>G52+H52+I52+J52</f>
        <v>304.75</v>
      </c>
      <c r="G52" s="93">
        <v>58.75</v>
      </c>
      <c r="H52" s="93">
        <v>82</v>
      </c>
      <c r="I52" s="93">
        <v>82</v>
      </c>
      <c r="J52" s="93">
        <v>82</v>
      </c>
    </row>
    <row r="53" spans="1:10" s="2" customFormat="1" ht="20.100000000000001" customHeight="1">
      <c r="A53" s="7" t="s">
        <v>51</v>
      </c>
      <c r="B53" s="5">
        <v>1090</v>
      </c>
      <c r="C53" s="27"/>
      <c r="D53" s="27"/>
      <c r="E53" s="27"/>
      <c r="F53" s="87"/>
      <c r="G53" s="93"/>
      <c r="H53" s="93"/>
      <c r="I53" s="93"/>
      <c r="J53" s="93"/>
    </row>
    <row r="54" spans="1:10" s="2" customFormat="1" ht="20.100000000000001" customHeight="1">
      <c r="A54" s="7" t="s">
        <v>52</v>
      </c>
      <c r="B54" s="5">
        <v>1100</v>
      </c>
      <c r="C54" s="27">
        <v>21.76</v>
      </c>
      <c r="D54" s="27">
        <v>71.55</v>
      </c>
      <c r="E54" s="27">
        <v>71.55</v>
      </c>
      <c r="F54" s="87">
        <f>G54+H54+I54+J54</f>
        <v>109.5</v>
      </c>
      <c r="G54" s="93">
        <v>22.5</v>
      </c>
      <c r="H54" s="93">
        <v>29</v>
      </c>
      <c r="I54" s="93">
        <v>29</v>
      </c>
      <c r="J54" s="93">
        <v>29</v>
      </c>
    </row>
    <row r="55" spans="1:10" s="2" customFormat="1" ht="20.100000000000001" customHeight="1">
      <c r="A55" s="7" t="s">
        <v>53</v>
      </c>
      <c r="B55" s="5">
        <v>1110</v>
      </c>
      <c r="C55" s="27"/>
      <c r="D55" s="27">
        <v>0</v>
      </c>
      <c r="E55" s="27">
        <v>0</v>
      </c>
      <c r="F55" s="87">
        <v>0</v>
      </c>
      <c r="G55" s="93">
        <v>0</v>
      </c>
      <c r="H55" s="93">
        <v>0</v>
      </c>
      <c r="I55" s="93">
        <v>0</v>
      </c>
      <c r="J55" s="93">
        <v>0</v>
      </c>
    </row>
    <row r="56" spans="1:10" s="2" customFormat="1" ht="20.100000000000001" customHeight="1">
      <c r="A56" s="7" t="s">
        <v>104</v>
      </c>
      <c r="B56" s="5">
        <v>1120</v>
      </c>
      <c r="C56" s="27">
        <v>179.86</v>
      </c>
      <c r="D56" s="92">
        <v>180.99</v>
      </c>
      <c r="E56" s="92">
        <v>180.99</v>
      </c>
      <c r="F56" s="87">
        <f t="shared" ref="F56:F59" si="0">G56+H56+I56+J56</f>
        <v>327.45000000000005</v>
      </c>
      <c r="G56" s="87">
        <f>G57+G58+G59+G60+G61</f>
        <v>99.6</v>
      </c>
      <c r="H56" s="87">
        <v>89.12</v>
      </c>
      <c r="I56" s="87">
        <f>I57+I58+I59+I60+I61+I62</f>
        <v>28.140000000000004</v>
      </c>
      <c r="J56" s="87">
        <f>J57+J58+J59+J60+J61+J62</f>
        <v>110.59</v>
      </c>
    </row>
    <row r="57" spans="1:10" s="2" customFormat="1" ht="20.100000000000001" customHeight="1">
      <c r="A57" s="73" t="s">
        <v>54</v>
      </c>
      <c r="B57" s="5">
        <v>1121</v>
      </c>
      <c r="C57" s="27"/>
      <c r="D57" s="27">
        <v>0</v>
      </c>
      <c r="E57" s="27">
        <v>0</v>
      </c>
      <c r="F57" s="87">
        <f>G57+H57+I57+J57</f>
        <v>232.89999999999998</v>
      </c>
      <c r="G57" s="93">
        <v>75.45</v>
      </c>
      <c r="H57" s="93">
        <v>50</v>
      </c>
      <c r="I57" s="93">
        <v>5</v>
      </c>
      <c r="J57" s="93">
        <v>102.45</v>
      </c>
    </row>
    <row r="58" spans="1:10" s="2" customFormat="1" ht="20.100000000000001" customHeight="1">
      <c r="A58" s="73" t="s">
        <v>55</v>
      </c>
      <c r="B58" s="5">
        <v>1122</v>
      </c>
      <c r="C58" s="27"/>
      <c r="D58" s="27">
        <v>0</v>
      </c>
      <c r="E58" s="27">
        <v>0</v>
      </c>
      <c r="F58" s="87">
        <f t="shared" si="0"/>
        <v>24.470000000000002</v>
      </c>
      <c r="G58" s="93">
        <v>6.12</v>
      </c>
      <c r="H58" s="93">
        <v>6.11</v>
      </c>
      <c r="I58" s="93">
        <v>6.12</v>
      </c>
      <c r="J58" s="93">
        <v>6.12</v>
      </c>
    </row>
    <row r="59" spans="1:10" s="2" customFormat="1" ht="20.100000000000001" customHeight="1">
      <c r="A59" s="73" t="s">
        <v>56</v>
      </c>
      <c r="B59" s="5">
        <v>1123</v>
      </c>
      <c r="C59" s="27"/>
      <c r="D59" s="27">
        <v>0</v>
      </c>
      <c r="E59" s="27">
        <v>0</v>
      </c>
      <c r="F59" s="87">
        <f t="shared" si="0"/>
        <v>66.690000000000012</v>
      </c>
      <c r="G59" s="93">
        <v>16.68</v>
      </c>
      <c r="H59" s="93">
        <v>31.67</v>
      </c>
      <c r="I59" s="93">
        <v>16.670000000000002</v>
      </c>
      <c r="J59" s="93">
        <v>1.67</v>
      </c>
    </row>
    <row r="60" spans="1:10" s="2" customFormat="1" ht="20.100000000000001" customHeight="1">
      <c r="A60" s="73" t="s">
        <v>57</v>
      </c>
      <c r="B60" s="5">
        <v>1124</v>
      </c>
      <c r="C60" s="27"/>
      <c r="D60" s="27">
        <v>0</v>
      </c>
      <c r="E60" s="27">
        <v>0</v>
      </c>
      <c r="F60" s="87"/>
      <c r="G60" s="96"/>
      <c r="H60" s="93"/>
      <c r="I60" s="93"/>
      <c r="J60" s="93"/>
    </row>
    <row r="61" spans="1:10" s="2" customFormat="1" ht="20.100000000000001" customHeight="1">
      <c r="A61" s="73" t="s">
        <v>58</v>
      </c>
      <c r="B61" s="5">
        <v>1125</v>
      </c>
      <c r="C61" s="27"/>
      <c r="D61" s="27">
        <f>-E6</f>
        <v>0</v>
      </c>
      <c r="E61" s="27">
        <v>0</v>
      </c>
      <c r="F61" s="87">
        <f>G61+H61+I61+J61</f>
        <v>3.3900000000000006</v>
      </c>
      <c r="G61" s="93">
        <v>1.35</v>
      </c>
      <c r="H61" s="93">
        <v>1.34</v>
      </c>
      <c r="I61" s="93">
        <v>0.35</v>
      </c>
      <c r="J61" s="93">
        <v>0.35</v>
      </c>
    </row>
    <row r="62" spans="1:10" s="2" customFormat="1" ht="20.100000000000001" customHeight="1">
      <c r="A62" s="73" t="s">
        <v>59</v>
      </c>
      <c r="B62" s="5">
        <v>1126</v>
      </c>
      <c r="C62" s="27"/>
      <c r="D62" s="27"/>
      <c r="E62" s="27"/>
      <c r="F62" s="84"/>
      <c r="G62" s="93"/>
      <c r="H62" s="93"/>
      <c r="I62" s="93"/>
      <c r="J62" s="93"/>
    </row>
    <row r="63" spans="1:10" s="2" customFormat="1" ht="37.5" customHeight="1">
      <c r="A63" s="7" t="s">
        <v>60</v>
      </c>
      <c r="B63" s="5">
        <v>1130</v>
      </c>
      <c r="C63" s="27">
        <v>0.6</v>
      </c>
      <c r="D63" s="27">
        <v>0</v>
      </c>
      <c r="E63" s="27">
        <v>0</v>
      </c>
      <c r="F63" s="87">
        <f>G63+H63+I63+J63</f>
        <v>0</v>
      </c>
      <c r="G63" s="93">
        <v>0</v>
      </c>
      <c r="H63" s="93"/>
      <c r="I63" s="93"/>
      <c r="J63" s="93"/>
    </row>
    <row r="64" spans="1:10" s="2" customFormat="1" ht="20.100000000000001" customHeight="1">
      <c r="A64" s="7" t="s">
        <v>61</v>
      </c>
      <c r="B64" s="5">
        <v>1140</v>
      </c>
      <c r="C64" s="27">
        <v>219.5</v>
      </c>
      <c r="D64" s="27">
        <v>330</v>
      </c>
      <c r="E64" s="27">
        <v>330</v>
      </c>
      <c r="F64" s="87">
        <f>G64+H64+I64+J64</f>
        <v>516.9</v>
      </c>
      <c r="G64" s="93">
        <v>114.23</v>
      </c>
      <c r="H64" s="93">
        <v>106.72</v>
      </c>
      <c r="I64" s="93">
        <v>161.72</v>
      </c>
      <c r="J64" s="93">
        <v>134.22999999999999</v>
      </c>
    </row>
    <row r="65" spans="1:10" s="2" customFormat="1" ht="20.100000000000001" customHeight="1">
      <c r="A65" s="7" t="s">
        <v>62</v>
      </c>
      <c r="B65" s="5">
        <v>1150</v>
      </c>
      <c r="C65" s="27"/>
      <c r="D65" s="27">
        <v>1</v>
      </c>
      <c r="E65" s="27">
        <v>1</v>
      </c>
      <c r="F65" s="87">
        <f>G65+H65+I65+J65</f>
        <v>1</v>
      </c>
      <c r="G65" s="98">
        <v>0.25</v>
      </c>
      <c r="H65" s="98">
        <v>0.25</v>
      </c>
      <c r="I65" s="98">
        <v>0.25</v>
      </c>
      <c r="J65" s="98">
        <v>0.25</v>
      </c>
    </row>
    <row r="66" spans="1:10" s="2" customFormat="1" ht="20.100000000000001" customHeight="1">
      <c r="A66" s="7" t="s">
        <v>106</v>
      </c>
      <c r="B66" s="5">
        <v>1160</v>
      </c>
      <c r="C66" s="27">
        <v>500</v>
      </c>
      <c r="D66" s="27">
        <v>0</v>
      </c>
      <c r="E66" s="27">
        <v>0</v>
      </c>
      <c r="F66" s="87">
        <v>0</v>
      </c>
      <c r="G66" s="98">
        <v>0</v>
      </c>
      <c r="H66" s="98"/>
      <c r="I66" s="98"/>
      <c r="J66" s="98"/>
    </row>
    <row r="67" spans="1:10" s="2" customFormat="1" ht="20.100000000000001" customHeight="1">
      <c r="A67" s="64" t="s">
        <v>107</v>
      </c>
      <c r="B67" s="5">
        <v>1170</v>
      </c>
      <c r="C67" s="27"/>
      <c r="D67" s="27"/>
      <c r="E67" s="27"/>
      <c r="F67" s="109">
        <f>G68+H68+I68+J68</f>
        <v>164.13</v>
      </c>
      <c r="G67" s="23"/>
      <c r="H67" s="23"/>
      <c r="I67" s="23"/>
      <c r="J67" s="108">
        <v>164.13</v>
      </c>
    </row>
    <row r="68" spans="1:10" s="2" customFormat="1" ht="20.100000000000001" customHeight="1">
      <c r="A68" s="105" t="s">
        <v>137</v>
      </c>
      <c r="B68" s="5">
        <v>1171</v>
      </c>
      <c r="C68" s="27"/>
      <c r="D68" s="27"/>
      <c r="E68" s="27"/>
      <c r="F68" s="109">
        <f>G68+H68+I68+J68</f>
        <v>164.13</v>
      </c>
      <c r="G68" s="23"/>
      <c r="H68" s="23"/>
      <c r="I68" s="23"/>
      <c r="J68" s="2">
        <v>164.13</v>
      </c>
    </row>
    <row r="69" spans="1:10" s="2" customFormat="1" ht="20.100000000000001" customHeight="1">
      <c r="A69" s="64" t="s">
        <v>97</v>
      </c>
      <c r="B69" s="5">
        <v>1180</v>
      </c>
      <c r="C69" s="27"/>
      <c r="D69" s="27"/>
      <c r="E69" s="27"/>
      <c r="F69" s="66"/>
      <c r="G69" s="23"/>
      <c r="H69" s="23"/>
      <c r="I69" s="23"/>
      <c r="J69" s="23"/>
    </row>
    <row r="70" spans="1:10" s="2" customFormat="1" ht="19.5" customHeight="1">
      <c r="A70" s="75" t="s">
        <v>10</v>
      </c>
      <c r="B70" s="5">
        <v>1190</v>
      </c>
      <c r="C70" s="85">
        <v>6084.15</v>
      </c>
      <c r="D70" s="89">
        <f>D39+D40+D42+D44+D41</f>
        <v>5392.63</v>
      </c>
      <c r="E70" s="89">
        <f>E39+E40+E42+E44+E41</f>
        <v>5392.63</v>
      </c>
      <c r="F70" s="88">
        <f>G70+H70+I70+J70</f>
        <v>7591.7300000000005</v>
      </c>
      <c r="G70" s="89">
        <f>G39+G40+G42+G44+G41</f>
        <v>2044.03</v>
      </c>
      <c r="H70" s="89">
        <f>H39+H40+H42+H44+H41</f>
        <v>1801.56</v>
      </c>
      <c r="I70" s="89">
        <f>I39+I40+I42+I44+I41</f>
        <v>1795.6000000000001</v>
      </c>
      <c r="J70" s="89">
        <f>J39+J40+J42+J44+J41</f>
        <v>1950.54</v>
      </c>
    </row>
    <row r="71" spans="1:10" s="2" customFormat="1" ht="19.5" customHeight="1">
      <c r="A71" s="75" t="s">
        <v>111</v>
      </c>
      <c r="B71" s="5">
        <v>1200</v>
      </c>
      <c r="C71" s="85">
        <v>5510.29</v>
      </c>
      <c r="D71" s="89">
        <f>D49+D50+D51+D52+D54+D55+D56+D63+D64+D66+D65</f>
        <v>5392.63</v>
      </c>
      <c r="E71" s="89">
        <f>E49+E50+E51+E52+E54+E55+E56+E63+E64+E66+E65</f>
        <v>5392.63</v>
      </c>
      <c r="F71" s="88">
        <f>G71+H71+I71+J71</f>
        <v>7591.7300000000005</v>
      </c>
      <c r="G71" s="89">
        <f>G49+G50+G51+G52+G54+G55+G56+G63+G64+G66+G65+G67</f>
        <v>2044.03</v>
      </c>
      <c r="H71" s="89">
        <f>H49+H50+H51+H52+H54+H55+H56+H63+H64+H66+H65</f>
        <v>1801.5600000000002</v>
      </c>
      <c r="I71" s="89">
        <f>I49+I50+I51+I52+I54+I55+I56+I63+I64+I66+I65</f>
        <v>1795.6000000000001</v>
      </c>
      <c r="J71" s="89">
        <f>J49+J50+J51+J52+J54+J55+J56+J63+J64+J66+J65+J67</f>
        <v>1950.54</v>
      </c>
    </row>
    <row r="72" spans="1:10" s="2" customFormat="1" ht="19.5" customHeight="1">
      <c r="A72" s="75" t="s">
        <v>110</v>
      </c>
      <c r="B72" s="5">
        <v>1210</v>
      </c>
      <c r="C72" s="85">
        <v>573.86</v>
      </c>
      <c r="D72" s="89">
        <f t="shared" ref="D72:J72" si="1">D70-D71</f>
        <v>0</v>
      </c>
      <c r="E72" s="89">
        <f t="shared" si="1"/>
        <v>0</v>
      </c>
      <c r="F72" s="89">
        <f t="shared" si="1"/>
        <v>0</v>
      </c>
      <c r="G72" s="89">
        <f t="shared" si="1"/>
        <v>0</v>
      </c>
      <c r="H72" s="89">
        <f t="shared" si="1"/>
        <v>0</v>
      </c>
      <c r="I72" s="89">
        <f t="shared" si="1"/>
        <v>0</v>
      </c>
      <c r="J72" s="89">
        <f t="shared" si="1"/>
        <v>0</v>
      </c>
    </row>
    <row r="73" spans="1:10" s="2" customFormat="1" ht="19.5" customHeight="1">
      <c r="A73" s="136"/>
      <c r="B73" s="136"/>
      <c r="C73" s="136"/>
      <c r="D73" s="136"/>
      <c r="E73" s="136"/>
      <c r="F73" s="136"/>
      <c r="G73" s="136"/>
      <c r="H73" s="136"/>
      <c r="I73" s="136"/>
      <c r="J73" s="136"/>
    </row>
    <row r="74" spans="1:10" s="2" customFormat="1" ht="19.5" customHeight="1">
      <c r="A74" s="118" t="s">
        <v>112</v>
      </c>
      <c r="B74" s="118"/>
      <c r="C74" s="118"/>
      <c r="D74" s="118"/>
      <c r="E74" s="118"/>
      <c r="F74" s="118"/>
      <c r="G74" s="118"/>
      <c r="H74" s="118"/>
      <c r="I74" s="118"/>
      <c r="J74" s="118"/>
    </row>
    <row r="75" spans="1:10" s="2" customFormat="1" ht="19.5" customHeight="1">
      <c r="A75" s="64" t="s">
        <v>81</v>
      </c>
      <c r="B75" s="65">
        <v>2010</v>
      </c>
      <c r="C75" s="66"/>
      <c r="D75" s="66"/>
      <c r="E75" s="66"/>
      <c r="F75" s="66"/>
      <c r="G75" s="66"/>
      <c r="H75" s="66"/>
      <c r="I75" s="66"/>
      <c r="J75" s="66"/>
    </row>
    <row r="76" spans="1:10" s="2" customFormat="1" ht="19.5" customHeight="1">
      <c r="A76" s="64" t="s">
        <v>82</v>
      </c>
      <c r="B76" s="65">
        <v>2020</v>
      </c>
      <c r="C76" s="66"/>
      <c r="D76" s="66"/>
      <c r="E76" s="66"/>
      <c r="F76" s="66"/>
      <c r="G76" s="66"/>
      <c r="H76" s="66"/>
      <c r="I76" s="66"/>
      <c r="J76" s="66"/>
    </row>
    <row r="77" spans="1:10" s="2" customFormat="1" ht="19.5" customHeight="1">
      <c r="A77" s="64" t="s">
        <v>83</v>
      </c>
      <c r="B77" s="65">
        <v>2030</v>
      </c>
      <c r="C77" s="66"/>
      <c r="D77" s="66"/>
      <c r="E77" s="66"/>
      <c r="F77" s="66"/>
      <c r="G77" s="66"/>
      <c r="H77" s="66"/>
      <c r="I77" s="66"/>
      <c r="J77" s="66"/>
    </row>
    <row r="78" spans="1:10" s="2" customFormat="1" ht="19.5" customHeight="1">
      <c r="A78" s="64" t="s">
        <v>40</v>
      </c>
      <c r="B78" s="65">
        <v>2040</v>
      </c>
      <c r="C78" s="66"/>
      <c r="D78" s="66"/>
      <c r="E78" s="66"/>
      <c r="F78" s="66"/>
      <c r="G78" s="66"/>
      <c r="H78" s="66"/>
      <c r="I78" s="66"/>
      <c r="J78" s="66"/>
    </row>
    <row r="79" spans="1:10" s="2" customFormat="1" ht="19.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</row>
    <row r="80" spans="1:10" s="2" customFormat="1" ht="20.100000000000001" customHeight="1">
      <c r="A80" s="119" t="s">
        <v>113</v>
      </c>
      <c r="B80" s="119"/>
      <c r="C80" s="119"/>
      <c r="D80" s="119"/>
      <c r="E80" s="119"/>
      <c r="F80" s="119"/>
      <c r="G80" s="119"/>
      <c r="H80" s="119"/>
      <c r="I80" s="119"/>
      <c r="J80" s="119"/>
    </row>
    <row r="81" spans="1:10" s="2" customFormat="1" ht="20.100000000000001" customHeight="1">
      <c r="A81" s="7" t="s">
        <v>41</v>
      </c>
      <c r="B81" s="65">
        <v>3010</v>
      </c>
      <c r="C81" s="66"/>
      <c r="D81" s="27">
        <v>0</v>
      </c>
      <c r="E81" s="27">
        <v>0</v>
      </c>
      <c r="F81" s="87">
        <f>G81+H81+I81+J81</f>
        <v>100</v>
      </c>
      <c r="G81" s="98">
        <v>0</v>
      </c>
      <c r="H81" s="98"/>
      <c r="I81" s="98"/>
      <c r="J81" s="98">
        <v>100</v>
      </c>
    </row>
    <row r="82" spans="1:10" s="2" customFormat="1" ht="32.25" customHeight="1">
      <c r="A82" s="73" t="s">
        <v>39</v>
      </c>
      <c r="B82" s="65">
        <v>3011</v>
      </c>
      <c r="C82" s="22"/>
      <c r="D82" s="27">
        <v>0</v>
      </c>
      <c r="E82" s="27">
        <v>0</v>
      </c>
      <c r="F82" s="87">
        <f>G82+H82+I82+J82</f>
        <v>100</v>
      </c>
      <c r="G82" s="98">
        <v>0</v>
      </c>
      <c r="H82" s="98"/>
      <c r="I82" s="98"/>
      <c r="J82" s="98">
        <v>100</v>
      </c>
    </row>
    <row r="83" spans="1:10" s="2" customFormat="1" ht="20.100000000000001" customHeight="1">
      <c r="A83" s="9" t="s">
        <v>101</v>
      </c>
      <c r="B83" s="67">
        <v>3020</v>
      </c>
      <c r="C83" s="66"/>
      <c r="D83" s="27">
        <v>0</v>
      </c>
      <c r="E83" s="27">
        <v>0</v>
      </c>
      <c r="F83" s="87">
        <f>G83+H83+I83+J83</f>
        <v>100</v>
      </c>
      <c r="G83" s="98">
        <v>0</v>
      </c>
      <c r="H83" s="98"/>
      <c r="I83" s="98"/>
      <c r="J83" s="98">
        <v>100</v>
      </c>
    </row>
    <row r="84" spans="1:10" s="2" customFormat="1" ht="20.100000000000001" customHeight="1">
      <c r="A84" s="73" t="s">
        <v>0</v>
      </c>
      <c r="B84" s="74">
        <v>3021</v>
      </c>
      <c r="C84" s="22"/>
      <c r="D84" s="27"/>
      <c r="E84" s="27"/>
      <c r="F84" s="66"/>
      <c r="G84" s="98"/>
      <c r="H84" s="97"/>
      <c r="I84" s="97"/>
      <c r="J84" s="97"/>
    </row>
    <row r="85" spans="1:10" s="2" customFormat="1" ht="20.100000000000001" customHeight="1">
      <c r="A85" s="73" t="s">
        <v>1</v>
      </c>
      <c r="B85" s="67">
        <v>3022</v>
      </c>
      <c r="C85" s="22"/>
      <c r="D85" s="27">
        <v>0</v>
      </c>
      <c r="E85" s="27">
        <v>0</v>
      </c>
      <c r="F85" s="87">
        <f>G85+H85+I85+J85</f>
        <v>100</v>
      </c>
      <c r="G85" s="98">
        <v>0</v>
      </c>
      <c r="H85" s="98"/>
      <c r="I85" s="98"/>
      <c r="J85" s="98">
        <v>100</v>
      </c>
    </row>
    <row r="86" spans="1:10" s="2" customFormat="1" ht="20.100000000000001" customHeight="1">
      <c r="A86" s="73" t="s">
        <v>13</v>
      </c>
      <c r="B86" s="74">
        <v>3023</v>
      </c>
      <c r="C86" s="22"/>
      <c r="D86" s="27"/>
      <c r="E86" s="27"/>
      <c r="F86" s="66"/>
      <c r="G86" s="27"/>
      <c r="H86" s="23"/>
      <c r="I86" s="23"/>
      <c r="J86" s="23"/>
    </row>
    <row r="87" spans="1:10" s="2" customFormat="1" ht="20.100000000000001" customHeight="1">
      <c r="A87" s="73" t="s">
        <v>2</v>
      </c>
      <c r="B87" s="67">
        <v>3024</v>
      </c>
      <c r="C87" s="22"/>
      <c r="D87" s="27"/>
      <c r="E87" s="27"/>
      <c r="F87" s="66"/>
      <c r="G87" s="23"/>
      <c r="H87" s="23"/>
      <c r="I87" s="23"/>
      <c r="J87" s="23"/>
    </row>
    <row r="88" spans="1:10" s="2" customFormat="1" ht="37.9" customHeight="1">
      <c r="A88" s="73" t="s">
        <v>15</v>
      </c>
      <c r="B88" s="74">
        <v>3025</v>
      </c>
      <c r="C88" s="22"/>
      <c r="D88" s="27"/>
      <c r="E88" s="27"/>
      <c r="F88" s="66"/>
      <c r="G88" s="23"/>
      <c r="H88" s="23"/>
      <c r="I88" s="23"/>
      <c r="J88" s="23"/>
    </row>
    <row r="89" spans="1:10" s="2" customFormat="1" ht="20.100000000000001" customHeight="1">
      <c r="A89" s="73" t="s">
        <v>31</v>
      </c>
      <c r="B89" s="67">
        <v>3026</v>
      </c>
      <c r="C89" s="22"/>
      <c r="D89" s="23"/>
      <c r="E89" s="23"/>
      <c r="F89" s="66"/>
      <c r="G89" s="23"/>
      <c r="H89" s="23"/>
      <c r="I89" s="23"/>
      <c r="J89" s="23"/>
    </row>
    <row r="90" spans="1:10" s="2" customFormat="1" ht="20.100000000000001" customHeight="1">
      <c r="A90" s="64" t="s">
        <v>66</v>
      </c>
      <c r="B90" s="69">
        <v>3030</v>
      </c>
      <c r="C90" s="22"/>
      <c r="D90" s="23"/>
      <c r="E90" s="23"/>
      <c r="F90" s="66"/>
      <c r="G90" s="23"/>
      <c r="H90" s="23"/>
      <c r="I90" s="23"/>
      <c r="J90" s="23"/>
    </row>
    <row r="91" spans="1:10" s="2" customFormat="1" ht="20.100000000000001" customHeight="1">
      <c r="A91" s="135"/>
      <c r="B91" s="135"/>
      <c r="C91" s="135"/>
      <c r="D91" s="135"/>
      <c r="E91" s="135"/>
      <c r="F91" s="135"/>
      <c r="G91" s="135"/>
      <c r="H91" s="135"/>
      <c r="I91" s="135"/>
      <c r="J91" s="135"/>
    </row>
    <row r="92" spans="1:10" s="2" customFormat="1" ht="20.100000000000001" customHeight="1">
      <c r="A92" s="119" t="s">
        <v>114</v>
      </c>
      <c r="B92" s="119"/>
      <c r="C92" s="119"/>
      <c r="D92" s="119"/>
      <c r="E92" s="119"/>
      <c r="F92" s="119"/>
      <c r="G92" s="119"/>
      <c r="H92" s="119"/>
      <c r="I92" s="119"/>
      <c r="J92" s="119"/>
    </row>
    <row r="93" spans="1:10" s="2" customFormat="1" ht="20.100000000000001" customHeight="1">
      <c r="A93" s="7" t="s">
        <v>42</v>
      </c>
      <c r="B93" s="69">
        <v>4010</v>
      </c>
      <c r="C93" s="66"/>
      <c r="D93" s="66"/>
      <c r="E93" s="66"/>
      <c r="F93" s="66"/>
      <c r="G93" s="66"/>
      <c r="H93" s="66"/>
      <c r="I93" s="66"/>
      <c r="J93" s="66"/>
    </row>
    <row r="94" spans="1:10" s="2" customFormat="1" ht="20.100000000000001" customHeight="1">
      <c r="A94" s="73" t="s">
        <v>43</v>
      </c>
      <c r="B94" s="69">
        <v>4011</v>
      </c>
      <c r="C94" s="22"/>
      <c r="D94" s="22"/>
      <c r="E94" s="22"/>
      <c r="F94" s="23"/>
      <c r="G94" s="23"/>
      <c r="H94" s="23"/>
      <c r="I94" s="23"/>
      <c r="J94" s="23"/>
    </row>
    <row r="95" spans="1:10" s="2" customFormat="1" ht="20.100000000000001" customHeight="1">
      <c r="A95" s="73" t="s">
        <v>44</v>
      </c>
      <c r="B95" s="69">
        <v>4012</v>
      </c>
      <c r="C95" s="22"/>
      <c r="D95" s="22"/>
      <c r="E95" s="22"/>
      <c r="F95" s="23"/>
      <c r="G95" s="23"/>
      <c r="H95" s="23"/>
      <c r="I95" s="23"/>
      <c r="J95" s="23"/>
    </row>
    <row r="96" spans="1:10" s="2" customFormat="1" ht="20.100000000000001" customHeight="1">
      <c r="A96" s="73" t="s">
        <v>45</v>
      </c>
      <c r="B96" s="69">
        <v>4013</v>
      </c>
      <c r="C96" s="22"/>
      <c r="D96" s="23"/>
      <c r="E96" s="23"/>
      <c r="F96" s="23"/>
      <c r="G96" s="23"/>
      <c r="H96" s="23"/>
      <c r="I96" s="23"/>
      <c r="J96" s="23"/>
    </row>
    <row r="97" spans="1:10" s="2" customFormat="1" ht="20.100000000000001" customHeight="1">
      <c r="A97" s="7" t="s">
        <v>117</v>
      </c>
      <c r="B97" s="69">
        <v>4020</v>
      </c>
      <c r="C97" s="22"/>
      <c r="D97" s="22"/>
      <c r="E97" s="22"/>
      <c r="F97" s="23"/>
      <c r="G97" s="23"/>
      <c r="H97" s="23"/>
      <c r="I97" s="23"/>
      <c r="J97" s="23"/>
    </row>
    <row r="98" spans="1:10" s="2" customFormat="1" ht="20.100000000000001" customHeight="1">
      <c r="A98" s="7" t="s">
        <v>46</v>
      </c>
      <c r="B98" s="69">
        <v>4030</v>
      </c>
      <c r="C98" s="66"/>
      <c r="D98" s="66"/>
      <c r="E98" s="66"/>
      <c r="F98" s="66"/>
      <c r="G98" s="66"/>
      <c r="H98" s="66"/>
      <c r="I98" s="66"/>
      <c r="J98" s="66"/>
    </row>
    <row r="99" spans="1:10" s="2" customFormat="1" ht="20.100000000000001" customHeight="1">
      <c r="A99" s="73" t="s">
        <v>43</v>
      </c>
      <c r="B99" s="69">
        <v>4031</v>
      </c>
      <c r="C99" s="22"/>
      <c r="D99" s="22"/>
      <c r="E99" s="22"/>
      <c r="F99" s="23"/>
      <c r="G99" s="23"/>
      <c r="H99" s="23"/>
      <c r="I99" s="23"/>
      <c r="J99" s="23"/>
    </row>
    <row r="100" spans="1:10" s="2" customFormat="1" ht="20.100000000000001" customHeight="1">
      <c r="A100" s="73" t="s">
        <v>44</v>
      </c>
      <c r="B100" s="69">
        <v>4032</v>
      </c>
      <c r="C100" s="22"/>
      <c r="D100" s="22"/>
      <c r="E100" s="22"/>
      <c r="F100" s="23"/>
      <c r="G100" s="23"/>
      <c r="H100" s="23"/>
      <c r="I100" s="23"/>
      <c r="J100" s="23"/>
    </row>
    <row r="101" spans="1:10" s="2" customFormat="1" ht="20.100000000000001" customHeight="1">
      <c r="A101" s="73" t="s">
        <v>45</v>
      </c>
      <c r="B101" s="69">
        <v>4033</v>
      </c>
      <c r="C101" s="22"/>
      <c r="D101" s="22"/>
      <c r="E101" s="22"/>
      <c r="F101" s="23"/>
      <c r="G101" s="23"/>
      <c r="H101" s="23"/>
      <c r="I101" s="23"/>
      <c r="J101" s="23"/>
    </row>
    <row r="102" spans="1:10" s="2" customFormat="1" ht="20.100000000000001" customHeight="1">
      <c r="A102" s="7" t="s">
        <v>118</v>
      </c>
      <c r="B102" s="69">
        <v>4040</v>
      </c>
      <c r="C102" s="22"/>
      <c r="D102" s="22"/>
      <c r="E102" s="22"/>
      <c r="F102" s="23"/>
      <c r="G102" s="23"/>
      <c r="H102" s="23"/>
      <c r="I102" s="23"/>
      <c r="J102" s="23"/>
    </row>
    <row r="103" spans="1:10" s="68" customFormat="1" ht="19.5" customHeight="1">
      <c r="A103" s="134"/>
      <c r="B103" s="134"/>
      <c r="C103" s="134"/>
      <c r="D103" s="134"/>
      <c r="E103" s="134"/>
      <c r="F103" s="134"/>
      <c r="G103" s="134"/>
      <c r="H103" s="134"/>
      <c r="I103" s="134"/>
      <c r="J103" s="134"/>
    </row>
    <row r="104" spans="1:10" s="68" customFormat="1" ht="19.5" customHeight="1">
      <c r="A104" s="118" t="s">
        <v>115</v>
      </c>
      <c r="B104" s="118"/>
      <c r="C104" s="118"/>
      <c r="D104" s="118"/>
      <c r="E104" s="118"/>
      <c r="F104" s="118"/>
      <c r="G104" s="118"/>
      <c r="H104" s="118"/>
      <c r="I104" s="118"/>
      <c r="J104" s="118"/>
    </row>
    <row r="105" spans="1:10" s="68" customFormat="1" ht="21.6" customHeight="1">
      <c r="A105" s="64" t="s">
        <v>84</v>
      </c>
      <c r="B105" s="69">
        <v>5010</v>
      </c>
      <c r="C105" s="22"/>
      <c r="D105" s="22"/>
      <c r="E105" s="22"/>
      <c r="F105" s="22"/>
      <c r="G105" s="22"/>
      <c r="H105" s="22"/>
      <c r="I105" s="22"/>
      <c r="J105" s="22"/>
    </row>
    <row r="106" spans="1:10" s="68" customFormat="1">
      <c r="A106" s="64" t="s">
        <v>85</v>
      </c>
      <c r="B106" s="69">
        <v>5020</v>
      </c>
      <c r="C106" s="22"/>
      <c r="D106" s="22"/>
      <c r="E106" s="22"/>
      <c r="F106" s="22"/>
      <c r="G106" s="22"/>
      <c r="H106" s="22"/>
      <c r="I106" s="22"/>
      <c r="J106" s="22"/>
    </row>
    <row r="107" spans="1:10" s="68" customFormat="1" ht="37.5">
      <c r="A107" s="64" t="s">
        <v>86</v>
      </c>
      <c r="B107" s="69">
        <v>5030</v>
      </c>
      <c r="C107" s="22"/>
      <c r="D107" s="22"/>
      <c r="E107" s="22"/>
      <c r="F107" s="22"/>
      <c r="G107" s="22"/>
      <c r="H107" s="22"/>
      <c r="I107" s="22"/>
      <c r="J107" s="22"/>
    </row>
    <row r="108" spans="1:10" s="68" customFormat="1" ht="19.5" customHeight="1">
      <c r="A108" s="64" t="s">
        <v>87</v>
      </c>
      <c r="B108" s="69">
        <v>5040</v>
      </c>
      <c r="C108" s="22"/>
      <c r="D108" s="22"/>
      <c r="E108" s="22"/>
      <c r="F108" s="22"/>
      <c r="G108" s="22"/>
      <c r="H108" s="22"/>
      <c r="I108" s="22"/>
      <c r="J108" s="22"/>
    </row>
    <row r="109" spans="1:10" s="68" customFormat="1" ht="19.5" customHeight="1">
      <c r="A109" s="118"/>
      <c r="B109" s="118"/>
      <c r="C109" s="118"/>
      <c r="D109" s="118"/>
      <c r="E109" s="118"/>
      <c r="F109" s="118"/>
      <c r="G109" s="118"/>
      <c r="H109" s="118"/>
      <c r="I109" s="118"/>
      <c r="J109" s="118"/>
    </row>
    <row r="110" spans="1:10" s="68" customFormat="1" ht="19.5" customHeight="1">
      <c r="A110" s="118" t="s">
        <v>116</v>
      </c>
      <c r="B110" s="118"/>
      <c r="C110" s="118"/>
      <c r="D110" s="118"/>
      <c r="E110" s="118"/>
      <c r="F110" s="118"/>
      <c r="G110" s="118"/>
      <c r="H110" s="118"/>
      <c r="I110" s="118"/>
      <c r="J110" s="118"/>
    </row>
    <row r="111" spans="1:10" s="68" customFormat="1" ht="19.5" customHeight="1">
      <c r="A111" s="64" t="s">
        <v>88</v>
      </c>
      <c r="B111" s="70">
        <v>6010</v>
      </c>
      <c r="C111" s="6"/>
      <c r="D111" s="6"/>
      <c r="E111" s="6"/>
      <c r="F111" s="6"/>
      <c r="G111" s="6"/>
      <c r="H111" s="6"/>
      <c r="I111" s="6"/>
      <c r="J111" s="6"/>
    </row>
    <row r="112" spans="1:10" s="68" customFormat="1" ht="19.5" customHeight="1">
      <c r="A112" s="64" t="s">
        <v>89</v>
      </c>
      <c r="B112" s="70">
        <v>6020</v>
      </c>
      <c r="C112" s="6"/>
      <c r="D112" s="6"/>
      <c r="E112" s="6"/>
      <c r="F112" s="6"/>
      <c r="G112" s="6"/>
      <c r="H112" s="6"/>
      <c r="I112" s="6"/>
      <c r="J112" s="6"/>
    </row>
    <row r="113" spans="1:10" s="68" customFormat="1" ht="19.5" customHeight="1">
      <c r="A113" s="64" t="s">
        <v>90</v>
      </c>
      <c r="B113" s="70">
        <v>6030</v>
      </c>
      <c r="C113" s="6"/>
      <c r="D113" s="6"/>
      <c r="E113" s="6"/>
      <c r="F113" s="6"/>
      <c r="G113" s="6"/>
      <c r="H113" s="6"/>
      <c r="I113" s="6"/>
      <c r="J113" s="6"/>
    </row>
    <row r="114" spans="1:10" s="68" customFormat="1" ht="19.5" customHeight="1">
      <c r="A114" s="64" t="s">
        <v>67</v>
      </c>
      <c r="B114" s="70">
        <v>6040</v>
      </c>
      <c r="C114" s="6"/>
      <c r="D114" s="6"/>
      <c r="E114" s="6"/>
      <c r="F114" s="6"/>
      <c r="G114" s="6"/>
      <c r="H114" s="6"/>
      <c r="I114" s="6"/>
      <c r="J114" s="6"/>
    </row>
    <row r="115" spans="1:10" s="68" customFormat="1" ht="19.5" customHeight="1">
      <c r="A115" s="64" t="s">
        <v>68</v>
      </c>
      <c r="B115" s="70">
        <v>6050</v>
      </c>
      <c r="C115" s="6"/>
      <c r="D115" s="6"/>
      <c r="E115" s="6"/>
      <c r="F115" s="6"/>
      <c r="G115" s="6"/>
      <c r="H115" s="6"/>
      <c r="I115" s="6"/>
      <c r="J115" s="6"/>
    </row>
    <row r="116" spans="1:10" s="68" customFormat="1" ht="19.5" customHeight="1">
      <c r="A116" s="135"/>
      <c r="B116" s="135"/>
      <c r="C116" s="135"/>
      <c r="D116" s="135"/>
      <c r="E116" s="135"/>
      <c r="F116" s="135"/>
      <c r="G116" s="135"/>
      <c r="H116" s="135"/>
      <c r="I116" s="135"/>
      <c r="J116" s="135"/>
    </row>
    <row r="117" spans="1:10" ht="19.5" customHeight="1">
      <c r="A117" s="118" t="s">
        <v>119</v>
      </c>
      <c r="B117" s="119"/>
      <c r="C117" s="76"/>
      <c r="D117" s="77"/>
      <c r="E117" s="77"/>
      <c r="F117" s="24"/>
      <c r="G117" s="24"/>
      <c r="H117" s="24"/>
      <c r="I117" s="24"/>
      <c r="J117" s="24"/>
    </row>
    <row r="118" spans="1:10" ht="37.5">
      <c r="A118" s="64" t="s">
        <v>91</v>
      </c>
      <c r="B118" s="71">
        <v>7010</v>
      </c>
      <c r="C118" s="27">
        <v>60.5</v>
      </c>
      <c r="D118" s="84">
        <f t="shared" ref="D118:J118" si="2">D119+D120+D121+D122+D123+D124</f>
        <v>60.5</v>
      </c>
      <c r="E118" s="84">
        <f t="shared" si="2"/>
        <v>60.5</v>
      </c>
      <c r="F118" s="84">
        <f t="shared" si="2"/>
        <v>60.5</v>
      </c>
      <c r="G118" s="84">
        <f t="shared" si="2"/>
        <v>60.5</v>
      </c>
      <c r="H118" s="84">
        <f t="shared" si="2"/>
        <v>60.5</v>
      </c>
      <c r="I118" s="84">
        <f t="shared" si="2"/>
        <v>60.5</v>
      </c>
      <c r="J118" s="84">
        <f t="shared" si="2"/>
        <v>60.5</v>
      </c>
    </row>
    <row r="119" spans="1:10" ht="22.9" customHeight="1">
      <c r="A119" s="72" t="s">
        <v>32</v>
      </c>
      <c r="B119" s="71">
        <v>7011</v>
      </c>
      <c r="C119" s="27">
        <v>1</v>
      </c>
      <c r="D119" s="82">
        <v>1</v>
      </c>
      <c r="E119" s="82">
        <v>1</v>
      </c>
      <c r="F119" s="82">
        <v>1</v>
      </c>
      <c r="G119" s="82">
        <v>1</v>
      </c>
      <c r="H119" s="82">
        <v>1</v>
      </c>
      <c r="I119" s="82">
        <v>1</v>
      </c>
      <c r="J119" s="82">
        <v>1</v>
      </c>
    </row>
    <row r="120" spans="1:10" ht="19.5" customHeight="1">
      <c r="A120" s="72" t="s">
        <v>92</v>
      </c>
      <c r="B120" s="71">
        <v>7012</v>
      </c>
      <c r="C120" s="27">
        <v>19</v>
      </c>
      <c r="D120" s="82">
        <v>20</v>
      </c>
      <c r="E120" s="82">
        <v>20</v>
      </c>
      <c r="F120" s="82">
        <v>20</v>
      </c>
      <c r="G120" s="82">
        <v>20</v>
      </c>
      <c r="H120" s="82">
        <v>20</v>
      </c>
      <c r="I120" s="82">
        <v>20</v>
      </c>
      <c r="J120" s="82">
        <v>20</v>
      </c>
    </row>
    <row r="121" spans="1:10" ht="19.5" customHeight="1">
      <c r="A121" s="72" t="s">
        <v>93</v>
      </c>
      <c r="B121" s="71">
        <v>7013</v>
      </c>
      <c r="C121" s="27">
        <v>3.75</v>
      </c>
      <c r="D121" s="82">
        <v>5</v>
      </c>
      <c r="E121" s="82">
        <v>5</v>
      </c>
      <c r="F121" s="82">
        <v>5</v>
      </c>
      <c r="G121" s="82">
        <v>5</v>
      </c>
      <c r="H121" s="82">
        <v>5</v>
      </c>
      <c r="I121" s="82">
        <v>5</v>
      </c>
      <c r="J121" s="82">
        <v>5</v>
      </c>
    </row>
    <row r="122" spans="1:10" ht="19.5" customHeight="1">
      <c r="A122" s="72" t="s">
        <v>69</v>
      </c>
      <c r="B122" s="71">
        <v>7014</v>
      </c>
      <c r="C122" s="27">
        <v>24</v>
      </c>
      <c r="D122" s="82">
        <v>24</v>
      </c>
      <c r="E122" s="82">
        <v>24</v>
      </c>
      <c r="F122" s="82">
        <v>24</v>
      </c>
      <c r="G122" s="82">
        <v>24</v>
      </c>
      <c r="H122" s="82">
        <v>24</v>
      </c>
      <c r="I122" s="82">
        <v>24</v>
      </c>
      <c r="J122" s="82">
        <v>24</v>
      </c>
    </row>
    <row r="123" spans="1:10" ht="19.5" customHeight="1">
      <c r="A123" s="72" t="s">
        <v>70</v>
      </c>
      <c r="B123" s="71">
        <v>7015</v>
      </c>
      <c r="C123" s="27">
        <v>6</v>
      </c>
      <c r="D123" s="82">
        <v>6</v>
      </c>
      <c r="E123" s="82">
        <v>6</v>
      </c>
      <c r="F123" s="82">
        <v>6</v>
      </c>
      <c r="G123" s="82">
        <v>6</v>
      </c>
      <c r="H123" s="82">
        <v>6</v>
      </c>
      <c r="I123" s="82">
        <v>6</v>
      </c>
      <c r="J123" s="82">
        <v>6</v>
      </c>
    </row>
    <row r="124" spans="1:10" ht="19.5" customHeight="1">
      <c r="A124" s="72" t="s">
        <v>71</v>
      </c>
      <c r="B124" s="71">
        <v>7016</v>
      </c>
      <c r="C124" s="27">
        <v>6.75</v>
      </c>
      <c r="D124" s="82">
        <v>4.5</v>
      </c>
      <c r="E124" s="82">
        <v>4.5</v>
      </c>
      <c r="F124" s="82">
        <v>4.5</v>
      </c>
      <c r="G124" s="82">
        <v>4.5</v>
      </c>
      <c r="H124" s="82">
        <v>4.5</v>
      </c>
      <c r="I124" s="82">
        <v>4.5</v>
      </c>
      <c r="J124" s="82">
        <v>4.5</v>
      </c>
    </row>
    <row r="125" spans="1:10" ht="19.5" customHeight="1">
      <c r="A125" s="64" t="s">
        <v>94</v>
      </c>
      <c r="B125" s="71">
        <v>7020</v>
      </c>
      <c r="C125" s="27">
        <v>2115.9899999999998</v>
      </c>
      <c r="D125" s="87">
        <f>D126+D127+D128+D129+D130+D131</f>
        <v>4333.17</v>
      </c>
      <c r="E125" s="87">
        <f>E126+E127+E128+E129+E130+E131</f>
        <v>4333.17</v>
      </c>
      <c r="F125" s="87">
        <f>G125+H125+I125+J125</f>
        <v>4744.79</v>
      </c>
      <c r="G125" s="87">
        <f>G126+G127+G128+G129+G130+G131</f>
        <v>1083.29</v>
      </c>
      <c r="H125" s="87">
        <f>H126+H127+H128+H129+H130+H131</f>
        <v>1220.5</v>
      </c>
      <c r="I125" s="87">
        <f>I126+I127+I128+I129+I130+I131</f>
        <v>1220.5</v>
      </c>
      <c r="J125" s="87">
        <f>J126+J127+J128+J129+J130+J131</f>
        <v>1220.5</v>
      </c>
    </row>
    <row r="126" spans="1:10" ht="19.5" customHeight="1">
      <c r="A126" s="72" t="s">
        <v>32</v>
      </c>
      <c r="B126" s="71">
        <v>7021</v>
      </c>
      <c r="C126" s="27">
        <v>71.430000000000007</v>
      </c>
      <c r="D126" s="93">
        <v>86.68</v>
      </c>
      <c r="E126" s="93">
        <v>86.68</v>
      </c>
      <c r="F126" s="87">
        <f t="shared" ref="F126:F131" si="3">G126+H126+I126+J126</f>
        <v>165.67000000000002</v>
      </c>
      <c r="G126" s="93">
        <v>21.67</v>
      </c>
      <c r="H126" s="93">
        <v>48</v>
      </c>
      <c r="I126" s="93">
        <v>48</v>
      </c>
      <c r="J126" s="93">
        <v>48</v>
      </c>
    </row>
    <row r="127" spans="1:10" ht="19.5" customHeight="1">
      <c r="A127" s="72" t="s">
        <v>92</v>
      </c>
      <c r="B127" s="71">
        <v>7022</v>
      </c>
      <c r="C127" s="27">
        <v>879.39</v>
      </c>
      <c r="D127" s="93">
        <v>1949.93</v>
      </c>
      <c r="E127" s="93">
        <v>1949.93</v>
      </c>
      <c r="F127" s="87">
        <f t="shared" si="3"/>
        <v>2228.98</v>
      </c>
      <c r="G127" s="93">
        <v>487.48</v>
      </c>
      <c r="H127" s="93">
        <v>580.5</v>
      </c>
      <c r="I127" s="93">
        <v>580.5</v>
      </c>
      <c r="J127" s="93">
        <v>580.5</v>
      </c>
    </row>
    <row r="128" spans="1:10" ht="19.5" customHeight="1">
      <c r="A128" s="72" t="s">
        <v>93</v>
      </c>
      <c r="B128" s="71">
        <v>7023</v>
      </c>
      <c r="C128" s="27">
        <v>229.05</v>
      </c>
      <c r="D128" s="93">
        <v>346.64</v>
      </c>
      <c r="E128" s="93">
        <v>346.64</v>
      </c>
      <c r="F128" s="87">
        <f t="shared" si="3"/>
        <v>291.40999999999997</v>
      </c>
      <c r="G128" s="93">
        <v>86.66</v>
      </c>
      <c r="H128" s="93">
        <v>68.25</v>
      </c>
      <c r="I128" s="93">
        <v>68.25</v>
      </c>
      <c r="J128" s="93">
        <v>68.25</v>
      </c>
    </row>
    <row r="129" spans="1:10" ht="19.5" customHeight="1">
      <c r="A129" s="72" t="s">
        <v>69</v>
      </c>
      <c r="B129" s="71">
        <v>7024</v>
      </c>
      <c r="C129" s="27">
        <v>600.46</v>
      </c>
      <c r="D129" s="93">
        <v>1559.92</v>
      </c>
      <c r="E129" s="93">
        <v>1559.92</v>
      </c>
      <c r="F129" s="87">
        <f t="shared" si="3"/>
        <v>1726.48</v>
      </c>
      <c r="G129" s="93">
        <v>389.98</v>
      </c>
      <c r="H129" s="93">
        <v>445.5</v>
      </c>
      <c r="I129" s="93">
        <v>445.5</v>
      </c>
      <c r="J129" s="93">
        <v>445.5</v>
      </c>
    </row>
    <row r="130" spans="1:10">
      <c r="A130" s="72" t="s">
        <v>70</v>
      </c>
      <c r="B130" s="71">
        <v>7025</v>
      </c>
      <c r="C130" s="86">
        <v>175.58</v>
      </c>
      <c r="D130" s="93">
        <v>216.68</v>
      </c>
      <c r="E130" s="93">
        <v>216.68</v>
      </c>
      <c r="F130" s="87">
        <f t="shared" si="3"/>
        <v>288.92</v>
      </c>
      <c r="G130" s="93">
        <v>54.17</v>
      </c>
      <c r="H130" s="93">
        <v>78.25</v>
      </c>
      <c r="I130" s="93">
        <v>78.25</v>
      </c>
      <c r="J130" s="93">
        <v>78.25</v>
      </c>
    </row>
    <row r="131" spans="1:10" ht="19.5" customHeight="1">
      <c r="A131" s="72" t="s">
        <v>71</v>
      </c>
      <c r="B131" s="71">
        <v>7026</v>
      </c>
      <c r="C131" s="27">
        <v>160.08000000000001</v>
      </c>
      <c r="D131" s="93">
        <v>173.32</v>
      </c>
      <c r="E131" s="93">
        <v>173.32</v>
      </c>
      <c r="F131" s="87">
        <f t="shared" si="3"/>
        <v>43.33</v>
      </c>
      <c r="G131" s="93">
        <v>43.33</v>
      </c>
      <c r="H131" s="93">
        <v>0</v>
      </c>
      <c r="I131" s="93">
        <v>0</v>
      </c>
      <c r="J131" s="93">
        <v>0</v>
      </c>
    </row>
    <row r="132" spans="1:10" ht="19.5" customHeight="1">
      <c r="A132" s="64" t="s">
        <v>96</v>
      </c>
      <c r="B132" s="71">
        <v>7030</v>
      </c>
      <c r="C132" s="27">
        <v>5.9</v>
      </c>
      <c r="D132" s="87">
        <f t="shared" ref="D132" si="4">D125/D118/3</f>
        <v>23.874214876033061</v>
      </c>
      <c r="E132" s="87">
        <f t="shared" ref="E132" si="5">E125/E118/3</f>
        <v>23.874214876033061</v>
      </c>
      <c r="F132" s="87">
        <f>F125/F118/12</f>
        <v>6.5355234159779618</v>
      </c>
      <c r="G132" s="87">
        <f>G125/G118/3</f>
        <v>5.9685399449035819</v>
      </c>
      <c r="H132" s="87">
        <f t="shared" ref="H132:J138" si="6">H125/H118/3</f>
        <v>6.7245179063360885</v>
      </c>
      <c r="I132" s="87">
        <f t="shared" si="6"/>
        <v>6.7245179063360885</v>
      </c>
      <c r="J132" s="87">
        <f t="shared" si="6"/>
        <v>6.7245179063360885</v>
      </c>
    </row>
    <row r="133" spans="1:10" ht="19.5" customHeight="1">
      <c r="A133" s="72" t="s">
        <v>32</v>
      </c>
      <c r="B133" s="71">
        <v>7031</v>
      </c>
      <c r="C133" s="27">
        <v>16.46</v>
      </c>
      <c r="D133" s="87">
        <f t="shared" ref="D133" si="7">D126/D119/3</f>
        <v>28.893333333333334</v>
      </c>
      <c r="E133" s="87">
        <f t="shared" ref="E133" si="8">E126/E119/3</f>
        <v>28.893333333333334</v>
      </c>
      <c r="F133" s="87">
        <f>F126/12</f>
        <v>13.805833333333334</v>
      </c>
      <c r="G133" s="87">
        <f>G126/3</f>
        <v>7.2233333333333336</v>
      </c>
      <c r="H133" s="87">
        <f t="shared" si="6"/>
        <v>16</v>
      </c>
      <c r="I133" s="87">
        <f t="shared" si="6"/>
        <v>16</v>
      </c>
      <c r="J133" s="87">
        <f t="shared" si="6"/>
        <v>16</v>
      </c>
    </row>
    <row r="134" spans="1:10" ht="19.5" customHeight="1">
      <c r="A134" s="72" t="s">
        <v>92</v>
      </c>
      <c r="B134" s="71">
        <v>7032</v>
      </c>
      <c r="C134" s="27">
        <v>7.03</v>
      </c>
      <c r="D134" s="87">
        <f t="shared" ref="D134" si="9">D127/D120/3</f>
        <v>32.49883333333333</v>
      </c>
      <c r="E134" s="87">
        <f t="shared" ref="E134" si="10">E127/E120/3</f>
        <v>32.49883333333333</v>
      </c>
      <c r="F134" s="87">
        <f>F127/F120/12</f>
        <v>9.2874166666666671</v>
      </c>
      <c r="G134" s="87">
        <f>G127/G120/3</f>
        <v>8.124666666666668</v>
      </c>
      <c r="H134" s="87">
        <f t="shared" si="6"/>
        <v>9.6749999999999989</v>
      </c>
      <c r="I134" s="87">
        <f t="shared" si="6"/>
        <v>9.6749999999999989</v>
      </c>
      <c r="J134" s="87">
        <f t="shared" si="6"/>
        <v>9.6749999999999989</v>
      </c>
    </row>
    <row r="135" spans="1:10" ht="19.5" customHeight="1">
      <c r="A135" s="72" t="s">
        <v>93</v>
      </c>
      <c r="B135" s="71">
        <v>7033</v>
      </c>
      <c r="C135" s="27">
        <v>13.99</v>
      </c>
      <c r="D135" s="87">
        <f t="shared" ref="D135" si="11">D128/D121/3</f>
        <v>23.109333333333336</v>
      </c>
      <c r="E135" s="87">
        <f t="shared" ref="E135" si="12">E128/E121/3</f>
        <v>23.109333333333336</v>
      </c>
      <c r="F135" s="87">
        <f>F128/F121/12</f>
        <v>4.8568333333333333</v>
      </c>
      <c r="G135" s="87">
        <f>G128/G121/3</f>
        <v>5.7773333333333339</v>
      </c>
      <c r="H135" s="87">
        <f t="shared" si="6"/>
        <v>4.55</v>
      </c>
      <c r="I135" s="87">
        <f t="shared" si="6"/>
        <v>4.55</v>
      </c>
      <c r="J135" s="87">
        <f t="shared" si="6"/>
        <v>4.55</v>
      </c>
    </row>
    <row r="136" spans="1:10" ht="19.5" customHeight="1">
      <c r="A136" s="72" t="s">
        <v>69</v>
      </c>
      <c r="B136" s="71">
        <v>7034</v>
      </c>
      <c r="C136" s="27">
        <v>3.59</v>
      </c>
      <c r="D136" s="87">
        <f t="shared" ref="D136" si="13">D129/D122/3</f>
        <v>21.665555555555557</v>
      </c>
      <c r="E136" s="87">
        <f t="shared" ref="E136" si="14">E129/E122/3</f>
        <v>21.665555555555557</v>
      </c>
      <c r="F136" s="87">
        <f>F129/F122/12</f>
        <v>5.9947222222222223</v>
      </c>
      <c r="G136" s="87">
        <f>G129/G122/3</f>
        <v>5.4163888888888891</v>
      </c>
      <c r="H136" s="87">
        <f t="shared" si="6"/>
        <v>6.1875</v>
      </c>
      <c r="I136" s="87">
        <f t="shared" si="6"/>
        <v>6.1875</v>
      </c>
      <c r="J136" s="87">
        <f t="shared" si="6"/>
        <v>6.1875</v>
      </c>
    </row>
    <row r="137" spans="1:10" ht="19.5" customHeight="1">
      <c r="A137" s="72" t="s">
        <v>70</v>
      </c>
      <c r="B137" s="71">
        <v>7035</v>
      </c>
      <c r="C137" s="27">
        <v>5.38</v>
      </c>
      <c r="D137" s="87">
        <f t="shared" ref="D137" si="15">D130/D123/3</f>
        <v>12.037777777777778</v>
      </c>
      <c r="E137" s="87">
        <f t="shared" ref="E137" si="16">E130/E123/3</f>
        <v>12.037777777777778</v>
      </c>
      <c r="F137" s="87">
        <f>F130/F123/12</f>
        <v>4.012777777777778</v>
      </c>
      <c r="G137" s="87">
        <f>G130/G123/3</f>
        <v>3.0094444444444446</v>
      </c>
      <c r="H137" s="87">
        <f t="shared" si="6"/>
        <v>4.3472222222222223</v>
      </c>
      <c r="I137" s="87">
        <f t="shared" si="6"/>
        <v>4.3472222222222223</v>
      </c>
      <c r="J137" s="87">
        <f t="shared" si="6"/>
        <v>4.3472222222222223</v>
      </c>
    </row>
    <row r="138" spans="1:10" ht="19.5" customHeight="1">
      <c r="A138" s="72" t="s">
        <v>71</v>
      </c>
      <c r="B138" s="71">
        <v>7036</v>
      </c>
      <c r="C138" s="27">
        <v>4.16</v>
      </c>
      <c r="D138" s="87">
        <f t="shared" ref="D138" si="17">D131/D124/3</f>
        <v>12.838518518518518</v>
      </c>
      <c r="E138" s="87">
        <f t="shared" ref="E138" si="18">E131/E124/3</f>
        <v>12.838518518518518</v>
      </c>
      <c r="F138" s="87">
        <f>F131/F124/12</f>
        <v>0.80240740740740735</v>
      </c>
      <c r="G138" s="87">
        <f>G131/G124/3</f>
        <v>3.2096296296296294</v>
      </c>
      <c r="H138" s="87">
        <f t="shared" si="6"/>
        <v>0</v>
      </c>
      <c r="I138" s="87">
        <f t="shared" si="6"/>
        <v>0</v>
      </c>
      <c r="J138" s="87">
        <f t="shared" si="6"/>
        <v>0</v>
      </c>
    </row>
    <row r="139" spans="1:10" ht="19.5" customHeight="1">
      <c r="A139" s="64" t="s">
        <v>95</v>
      </c>
      <c r="B139" s="71">
        <v>7040</v>
      </c>
      <c r="C139" s="27"/>
      <c r="D139" s="23"/>
      <c r="E139" s="23"/>
      <c r="F139" s="22"/>
      <c r="G139" s="23"/>
      <c r="H139" s="23"/>
      <c r="I139" s="23"/>
      <c r="J139" s="23"/>
    </row>
    <row r="140" spans="1:10" ht="19.5" customHeight="1">
      <c r="A140" s="72" t="s">
        <v>32</v>
      </c>
      <c r="B140" s="71">
        <v>7041</v>
      </c>
      <c r="C140" s="27"/>
      <c r="D140" s="23"/>
      <c r="E140" s="23"/>
      <c r="F140" s="22"/>
      <c r="G140" s="23"/>
      <c r="H140" s="93"/>
      <c r="I140" s="93"/>
      <c r="J140" s="93"/>
    </row>
    <row r="141" spans="1:10" ht="19.5" customHeight="1">
      <c r="A141" s="72" t="s">
        <v>92</v>
      </c>
      <c r="B141" s="71">
        <v>7042</v>
      </c>
      <c r="C141" s="27"/>
      <c r="D141" s="23"/>
      <c r="E141" s="23"/>
      <c r="F141" s="22"/>
      <c r="G141" s="23"/>
      <c r="H141" s="23"/>
      <c r="I141" s="23"/>
      <c r="J141" s="23"/>
    </row>
    <row r="142" spans="1:10" ht="19.5" customHeight="1">
      <c r="A142" s="72" t="s">
        <v>93</v>
      </c>
      <c r="B142" s="71">
        <v>7043</v>
      </c>
      <c r="C142" s="27"/>
      <c r="D142" s="23"/>
      <c r="E142" s="23"/>
      <c r="F142" s="22"/>
      <c r="G142" s="23"/>
      <c r="H142" s="23"/>
      <c r="I142" s="23"/>
      <c r="J142" s="23"/>
    </row>
    <row r="143" spans="1:10" ht="19.5" customHeight="1">
      <c r="A143" s="72" t="s">
        <v>69</v>
      </c>
      <c r="B143" s="71">
        <v>7044</v>
      </c>
      <c r="C143" s="27"/>
      <c r="D143" s="23"/>
      <c r="E143" s="23"/>
      <c r="F143" s="22"/>
      <c r="G143" s="23"/>
      <c r="H143" s="23"/>
      <c r="I143" s="23"/>
      <c r="J143" s="23"/>
    </row>
    <row r="144" spans="1:10" ht="19.5" customHeight="1">
      <c r="A144" s="72" t="s">
        <v>70</v>
      </c>
      <c r="B144" s="71">
        <v>7045</v>
      </c>
      <c r="C144" s="27"/>
      <c r="D144" s="23"/>
      <c r="E144" s="23"/>
      <c r="F144" s="22"/>
      <c r="G144" s="23"/>
      <c r="H144" s="23"/>
      <c r="I144" s="23"/>
      <c r="J144" s="23"/>
    </row>
    <row r="145" spans="1:10" ht="19.5" customHeight="1">
      <c r="A145" s="72" t="s">
        <v>71</v>
      </c>
      <c r="B145" s="71">
        <v>7046</v>
      </c>
      <c r="C145" s="27"/>
      <c r="D145" s="23"/>
      <c r="E145" s="23"/>
      <c r="F145" s="22"/>
      <c r="G145" s="23"/>
      <c r="H145" s="23"/>
      <c r="I145" s="23"/>
      <c r="J145" s="23"/>
    </row>
    <row r="146" spans="1:10" ht="19.5" customHeight="1">
      <c r="A146" s="15"/>
      <c r="B146" s="1"/>
      <c r="C146" s="25"/>
      <c r="D146" s="25"/>
      <c r="E146" s="25"/>
      <c r="F146" s="25"/>
      <c r="G146" s="25"/>
      <c r="H146" s="25"/>
      <c r="I146" s="25"/>
      <c r="J146" s="25"/>
    </row>
    <row r="147" spans="1:10" ht="21.75" customHeight="1">
      <c r="A147" s="15"/>
      <c r="C147" s="17"/>
      <c r="D147" s="16"/>
      <c r="E147" s="16"/>
      <c r="F147" s="16"/>
      <c r="G147" s="16"/>
      <c r="H147" s="16"/>
      <c r="I147" s="16"/>
      <c r="J147" s="16"/>
    </row>
    <row r="148" spans="1:10" ht="20.100000000000001" customHeight="1">
      <c r="A148" s="21" t="s">
        <v>145</v>
      </c>
      <c r="B148" s="1"/>
      <c r="C148" s="112" t="s">
        <v>27</v>
      </c>
      <c r="D148" s="112"/>
      <c r="E148" s="112"/>
      <c r="F148" s="112"/>
      <c r="G148" s="10"/>
      <c r="H148" s="110" t="s">
        <v>144</v>
      </c>
      <c r="I148" s="110"/>
      <c r="J148" s="110"/>
    </row>
    <row r="149" spans="1:10" s="2" customFormat="1" ht="20.100000000000001" customHeight="1">
      <c r="A149" s="26" t="s">
        <v>26</v>
      </c>
      <c r="B149" s="3"/>
      <c r="C149" s="113" t="s">
        <v>30</v>
      </c>
      <c r="D149" s="113"/>
      <c r="E149" s="113"/>
      <c r="F149" s="113"/>
      <c r="G149" s="14"/>
      <c r="H149" s="111" t="s">
        <v>147</v>
      </c>
      <c r="I149" s="111"/>
      <c r="J149" s="111"/>
    </row>
    <row r="150" spans="1:10" ht="20.100000000000001" customHeight="1">
      <c r="A150" s="15"/>
      <c r="C150" s="17"/>
      <c r="D150" s="16"/>
      <c r="E150" s="16"/>
      <c r="F150" s="16"/>
      <c r="G150" s="16"/>
      <c r="H150" s="16"/>
      <c r="I150" s="16"/>
      <c r="J150" s="16"/>
    </row>
    <row r="151" spans="1:10">
      <c r="A151" s="21" t="s">
        <v>135</v>
      </c>
      <c r="B151" s="78"/>
      <c r="C151" s="112" t="s">
        <v>27</v>
      </c>
      <c r="D151" s="112"/>
      <c r="E151" s="112"/>
      <c r="F151" s="112"/>
      <c r="G151" s="80"/>
      <c r="H151" s="110" t="s">
        <v>146</v>
      </c>
      <c r="I151" s="110"/>
      <c r="J151" s="110"/>
    </row>
    <row r="152" spans="1:10">
      <c r="A152" s="18"/>
      <c r="B152" s="78"/>
      <c r="C152" s="113" t="s">
        <v>30</v>
      </c>
      <c r="D152" s="113"/>
      <c r="E152" s="113"/>
      <c r="F152" s="113"/>
      <c r="G152" s="80"/>
      <c r="H152" s="111" t="s">
        <v>147</v>
      </c>
      <c r="I152" s="111"/>
      <c r="J152" s="111"/>
    </row>
    <row r="153" spans="1:10">
      <c r="A153" s="18"/>
      <c r="B153" s="78"/>
      <c r="C153" s="79"/>
      <c r="D153" s="80"/>
      <c r="E153" s="80"/>
      <c r="F153" s="80"/>
      <c r="G153" s="80"/>
      <c r="H153" s="80"/>
      <c r="I153" s="16"/>
      <c r="J153" s="16"/>
    </row>
    <row r="154" spans="1:10">
      <c r="A154" s="18"/>
      <c r="B154" s="78"/>
      <c r="C154" s="79"/>
      <c r="D154" s="80"/>
      <c r="E154" s="80"/>
      <c r="F154" s="80"/>
      <c r="G154" s="80"/>
      <c r="H154" s="80"/>
      <c r="I154" s="16"/>
      <c r="J154" s="16"/>
    </row>
    <row r="155" spans="1:10">
      <c r="A155" s="18"/>
      <c r="B155" s="78"/>
      <c r="C155" s="79"/>
      <c r="D155" s="80"/>
      <c r="E155" s="80"/>
      <c r="F155" s="80"/>
      <c r="G155" s="80"/>
      <c r="H155" s="80"/>
      <c r="I155" s="16"/>
      <c r="J155" s="16"/>
    </row>
    <row r="156" spans="1:10">
      <c r="A156" s="18"/>
      <c r="B156" s="78"/>
      <c r="C156" s="79"/>
      <c r="D156" s="80"/>
      <c r="E156" s="80"/>
      <c r="F156" s="80"/>
      <c r="G156" s="80"/>
      <c r="H156" s="80"/>
      <c r="I156" s="16"/>
      <c r="J156" s="16"/>
    </row>
    <row r="157" spans="1:10">
      <c r="A157" s="18"/>
      <c r="B157" s="78"/>
      <c r="C157" s="79"/>
      <c r="D157" s="80"/>
      <c r="E157" s="80"/>
      <c r="F157" s="80"/>
      <c r="G157" s="80"/>
      <c r="H157" s="80"/>
      <c r="I157" s="16"/>
      <c r="J157" s="16"/>
    </row>
    <row r="158" spans="1:10">
      <c r="A158" s="15"/>
      <c r="C158" s="17"/>
      <c r="D158" s="16"/>
      <c r="E158" s="16"/>
      <c r="F158" s="16"/>
      <c r="G158" s="16"/>
      <c r="H158" s="16"/>
      <c r="I158" s="16"/>
      <c r="J158" s="16"/>
    </row>
    <row r="159" spans="1:10">
      <c r="A159" s="15"/>
      <c r="C159" s="17"/>
      <c r="D159" s="16"/>
      <c r="E159" s="16"/>
      <c r="F159" s="16"/>
      <c r="G159" s="16"/>
      <c r="H159" s="16"/>
      <c r="I159" s="16"/>
      <c r="J159" s="16"/>
    </row>
    <row r="160" spans="1:10">
      <c r="A160" s="15"/>
      <c r="C160" s="17"/>
      <c r="D160" s="16"/>
      <c r="E160" s="16"/>
      <c r="F160" s="16"/>
      <c r="G160" s="16"/>
      <c r="H160" s="16"/>
      <c r="I160" s="16"/>
      <c r="J160" s="16"/>
    </row>
    <row r="161" spans="1:10">
      <c r="A161" s="15"/>
      <c r="C161" s="17"/>
      <c r="D161" s="16"/>
      <c r="E161" s="16"/>
      <c r="F161" s="16"/>
      <c r="G161" s="16"/>
      <c r="H161" s="16"/>
      <c r="I161" s="16"/>
      <c r="J161" s="16"/>
    </row>
    <row r="162" spans="1:10">
      <c r="A162" s="15"/>
      <c r="C162" s="17"/>
      <c r="D162" s="16"/>
      <c r="E162" s="16"/>
      <c r="F162" s="16"/>
      <c r="G162" s="16"/>
      <c r="H162" s="16"/>
      <c r="I162" s="16"/>
      <c r="J162" s="16"/>
    </row>
    <row r="163" spans="1:10">
      <c r="A163" s="15"/>
      <c r="C163" s="17"/>
      <c r="D163" s="16"/>
      <c r="E163" s="16"/>
      <c r="F163" s="16"/>
      <c r="G163" s="16"/>
      <c r="H163" s="16"/>
      <c r="I163" s="16"/>
      <c r="J163" s="16"/>
    </row>
    <row r="164" spans="1:10">
      <c r="A164" s="15"/>
      <c r="C164" s="17"/>
      <c r="D164" s="16"/>
      <c r="E164" s="16"/>
      <c r="F164" s="16"/>
      <c r="G164" s="16"/>
      <c r="H164" s="16"/>
      <c r="I164" s="16"/>
      <c r="J164" s="16"/>
    </row>
    <row r="165" spans="1:10">
      <c r="A165" s="15"/>
      <c r="C165" s="17"/>
      <c r="D165" s="16"/>
      <c r="E165" s="16"/>
      <c r="F165" s="16"/>
      <c r="G165" s="16"/>
      <c r="H165" s="16"/>
      <c r="I165" s="16"/>
      <c r="J165" s="16"/>
    </row>
    <row r="166" spans="1:10">
      <c r="A166" s="15"/>
      <c r="C166" s="17"/>
      <c r="D166" s="16"/>
      <c r="E166" s="16"/>
      <c r="F166" s="16"/>
      <c r="G166" s="16"/>
      <c r="H166" s="16"/>
      <c r="I166" s="16"/>
      <c r="J166" s="16"/>
    </row>
    <row r="167" spans="1:10">
      <c r="A167" s="15"/>
      <c r="C167" s="17"/>
      <c r="D167" s="16"/>
      <c r="E167" s="16"/>
      <c r="F167" s="16"/>
      <c r="G167" s="16"/>
      <c r="H167" s="16"/>
      <c r="I167" s="16"/>
      <c r="J167" s="16"/>
    </row>
    <row r="168" spans="1:10">
      <c r="A168" s="15"/>
      <c r="C168" s="17"/>
      <c r="D168" s="16"/>
      <c r="E168" s="16"/>
      <c r="F168" s="16"/>
      <c r="G168" s="16"/>
      <c r="H168" s="16"/>
      <c r="I168" s="16"/>
      <c r="J168" s="16"/>
    </row>
    <row r="169" spans="1:10">
      <c r="A169" s="15"/>
      <c r="C169" s="17"/>
      <c r="D169" s="16"/>
      <c r="E169" s="16"/>
      <c r="F169" s="16"/>
      <c r="G169" s="16"/>
      <c r="H169" s="16"/>
      <c r="I169" s="16"/>
      <c r="J169" s="16"/>
    </row>
    <row r="170" spans="1:10">
      <c r="A170" s="15"/>
      <c r="C170" s="17"/>
      <c r="D170" s="16"/>
      <c r="E170" s="16"/>
      <c r="F170" s="16"/>
      <c r="G170" s="16"/>
      <c r="H170" s="16"/>
      <c r="I170" s="16"/>
      <c r="J170" s="16"/>
    </row>
    <row r="171" spans="1:10">
      <c r="A171" s="15"/>
      <c r="C171" s="17"/>
      <c r="D171" s="16"/>
      <c r="E171" s="16"/>
      <c r="F171" s="16"/>
      <c r="G171" s="16"/>
      <c r="H171" s="16"/>
      <c r="I171" s="16"/>
      <c r="J171" s="16"/>
    </row>
    <row r="172" spans="1:10">
      <c r="A172" s="15"/>
      <c r="C172" s="17"/>
      <c r="D172" s="16"/>
      <c r="E172" s="16"/>
      <c r="F172" s="16"/>
      <c r="G172" s="16"/>
      <c r="H172" s="16"/>
      <c r="I172" s="16"/>
      <c r="J172" s="16"/>
    </row>
    <row r="173" spans="1:10">
      <c r="A173" s="15"/>
      <c r="C173" s="17"/>
      <c r="D173" s="16"/>
      <c r="E173" s="16"/>
      <c r="F173" s="16"/>
      <c r="G173" s="16"/>
      <c r="H173" s="16"/>
      <c r="I173" s="16"/>
      <c r="J173" s="16"/>
    </row>
    <row r="174" spans="1:10">
      <c r="A174" s="15"/>
      <c r="C174" s="17"/>
      <c r="D174" s="16"/>
      <c r="E174" s="16"/>
      <c r="F174" s="16"/>
      <c r="G174" s="16"/>
      <c r="H174" s="16"/>
      <c r="I174" s="16"/>
      <c r="J174" s="16"/>
    </row>
    <row r="175" spans="1:10">
      <c r="A175" s="15"/>
      <c r="C175" s="17"/>
      <c r="D175" s="16"/>
      <c r="E175" s="16"/>
      <c r="F175" s="16"/>
      <c r="G175" s="16"/>
      <c r="H175" s="16"/>
      <c r="I175" s="16"/>
      <c r="J175" s="16"/>
    </row>
    <row r="176" spans="1:10">
      <c r="A176" s="15"/>
      <c r="C176" s="17"/>
      <c r="D176" s="16"/>
      <c r="E176" s="16"/>
      <c r="F176" s="16"/>
      <c r="G176" s="16"/>
      <c r="H176" s="16"/>
      <c r="I176" s="16"/>
      <c r="J176" s="16"/>
    </row>
    <row r="177" spans="1:10">
      <c r="A177" s="15"/>
      <c r="C177" s="17"/>
      <c r="D177" s="16"/>
      <c r="E177" s="16"/>
      <c r="F177" s="16"/>
      <c r="G177" s="16"/>
      <c r="H177" s="16"/>
      <c r="I177" s="16"/>
      <c r="J177" s="16"/>
    </row>
    <row r="178" spans="1:10">
      <c r="A178" s="15"/>
      <c r="C178" s="17"/>
      <c r="D178" s="16"/>
      <c r="E178" s="16"/>
      <c r="F178" s="16"/>
      <c r="G178" s="16"/>
      <c r="H178" s="16"/>
      <c r="I178" s="16"/>
      <c r="J178" s="16"/>
    </row>
    <row r="179" spans="1:10">
      <c r="A179" s="15"/>
      <c r="C179" s="17"/>
      <c r="D179" s="16"/>
      <c r="E179" s="16"/>
      <c r="F179" s="16"/>
      <c r="G179" s="16"/>
      <c r="H179" s="16"/>
      <c r="I179" s="16"/>
      <c r="J179" s="16"/>
    </row>
    <row r="180" spans="1:10">
      <c r="A180" s="15"/>
      <c r="C180" s="17"/>
      <c r="D180" s="16"/>
      <c r="E180" s="16"/>
      <c r="F180" s="16"/>
      <c r="G180" s="16"/>
      <c r="H180" s="16"/>
      <c r="I180" s="16"/>
      <c r="J180" s="16"/>
    </row>
    <row r="181" spans="1:10">
      <c r="A181" s="15"/>
      <c r="C181" s="17"/>
      <c r="D181" s="16"/>
      <c r="E181" s="16"/>
      <c r="F181" s="16"/>
      <c r="G181" s="16"/>
      <c r="H181" s="16"/>
      <c r="I181" s="16"/>
      <c r="J181" s="16"/>
    </row>
    <row r="182" spans="1:10">
      <c r="A182" s="15"/>
      <c r="C182" s="17"/>
      <c r="D182" s="16"/>
      <c r="E182" s="16"/>
      <c r="F182" s="16"/>
      <c r="G182" s="16"/>
      <c r="H182" s="16"/>
      <c r="I182" s="16"/>
      <c r="J182" s="16"/>
    </row>
    <row r="183" spans="1:10">
      <c r="A183" s="15"/>
      <c r="C183" s="17"/>
      <c r="D183" s="16"/>
      <c r="E183" s="16"/>
      <c r="F183" s="16"/>
      <c r="G183" s="16"/>
      <c r="H183" s="16"/>
      <c r="I183" s="16"/>
      <c r="J183" s="16"/>
    </row>
    <row r="184" spans="1:10">
      <c r="A184" s="15"/>
      <c r="C184" s="17"/>
      <c r="D184" s="16"/>
      <c r="E184" s="16"/>
      <c r="F184" s="16"/>
      <c r="G184" s="16"/>
      <c r="H184" s="16"/>
      <c r="I184" s="16"/>
      <c r="J184" s="16"/>
    </row>
    <row r="185" spans="1:10">
      <c r="A185" s="15"/>
      <c r="C185" s="17"/>
      <c r="D185" s="16"/>
      <c r="E185" s="16"/>
      <c r="F185" s="16"/>
      <c r="G185" s="16"/>
      <c r="H185" s="16"/>
      <c r="I185" s="16"/>
      <c r="J185" s="16"/>
    </row>
    <row r="186" spans="1:10">
      <c r="A186" s="15"/>
      <c r="C186" s="17"/>
      <c r="D186" s="16"/>
      <c r="E186" s="16"/>
      <c r="F186" s="16"/>
      <c r="G186" s="16"/>
      <c r="H186" s="16"/>
      <c r="I186" s="16"/>
      <c r="J186" s="16"/>
    </row>
    <row r="187" spans="1:10">
      <c r="A187" s="15"/>
      <c r="C187" s="17"/>
      <c r="D187" s="16"/>
      <c r="E187" s="16"/>
      <c r="F187" s="16"/>
      <c r="G187" s="16"/>
      <c r="H187" s="16"/>
      <c r="I187" s="16"/>
      <c r="J187" s="16"/>
    </row>
    <row r="188" spans="1:10">
      <c r="A188" s="15"/>
      <c r="C188" s="17"/>
      <c r="D188" s="16"/>
      <c r="E188" s="16"/>
      <c r="F188" s="16"/>
      <c r="G188" s="16"/>
      <c r="H188" s="16"/>
      <c r="I188" s="16"/>
      <c r="J188" s="16"/>
    </row>
    <row r="189" spans="1:10">
      <c r="A189" s="15"/>
      <c r="C189" s="17"/>
      <c r="D189" s="16"/>
      <c r="E189" s="16"/>
      <c r="F189" s="16"/>
      <c r="G189" s="16"/>
      <c r="H189" s="16"/>
      <c r="I189" s="16"/>
      <c r="J189" s="16"/>
    </row>
    <row r="190" spans="1:10">
      <c r="A190" s="15"/>
      <c r="C190" s="17"/>
      <c r="D190" s="16"/>
      <c r="E190" s="16"/>
      <c r="F190" s="16"/>
      <c r="G190" s="16"/>
      <c r="H190" s="16"/>
      <c r="I190" s="16"/>
      <c r="J190" s="16"/>
    </row>
    <row r="191" spans="1:10">
      <c r="A191" s="19"/>
    </row>
    <row r="192" spans="1:10">
      <c r="A192" s="19"/>
    </row>
    <row r="193" spans="1:1">
      <c r="A193" s="19"/>
    </row>
    <row r="194" spans="1:1">
      <c r="A194" s="19"/>
    </row>
    <row r="195" spans="1:1">
      <c r="A195" s="19"/>
    </row>
    <row r="196" spans="1:1">
      <c r="A196" s="19"/>
    </row>
    <row r="197" spans="1:1">
      <c r="A197" s="19"/>
    </row>
    <row r="198" spans="1:1">
      <c r="A198" s="19"/>
    </row>
    <row r="199" spans="1:1">
      <c r="A199" s="19"/>
    </row>
    <row r="200" spans="1:1">
      <c r="A200" s="19"/>
    </row>
    <row r="201" spans="1:1">
      <c r="A201" s="19"/>
    </row>
    <row r="202" spans="1:1">
      <c r="A202" s="19"/>
    </row>
    <row r="203" spans="1:1">
      <c r="A203" s="19"/>
    </row>
    <row r="204" spans="1:1">
      <c r="A204" s="19"/>
    </row>
    <row r="205" spans="1:1">
      <c r="A205" s="19"/>
    </row>
    <row r="206" spans="1:1">
      <c r="A206" s="19"/>
    </row>
    <row r="207" spans="1:1">
      <c r="A207" s="19"/>
    </row>
    <row r="208" spans="1:1">
      <c r="A208" s="19"/>
    </row>
    <row r="209" spans="1:1">
      <c r="A209" s="19"/>
    </row>
    <row r="210" spans="1:1">
      <c r="A210" s="19"/>
    </row>
    <row r="211" spans="1:1">
      <c r="A211" s="19"/>
    </row>
    <row r="212" spans="1:1">
      <c r="A212" s="19"/>
    </row>
    <row r="213" spans="1:1">
      <c r="A213" s="19"/>
    </row>
    <row r="214" spans="1:1">
      <c r="A214" s="19"/>
    </row>
    <row r="215" spans="1:1">
      <c r="A215" s="19"/>
    </row>
    <row r="216" spans="1:1">
      <c r="A216" s="19"/>
    </row>
    <row r="217" spans="1:1">
      <c r="A217" s="19"/>
    </row>
    <row r="218" spans="1:1">
      <c r="A218" s="19"/>
    </row>
    <row r="219" spans="1:1">
      <c r="A219" s="19"/>
    </row>
    <row r="220" spans="1:1">
      <c r="A220" s="19"/>
    </row>
    <row r="221" spans="1:1">
      <c r="A221" s="19"/>
    </row>
    <row r="222" spans="1:1">
      <c r="A222" s="19"/>
    </row>
    <row r="223" spans="1:1">
      <c r="A223" s="19"/>
    </row>
    <row r="224" spans="1:1">
      <c r="A224" s="19"/>
    </row>
    <row r="225" spans="1:1">
      <c r="A225" s="19"/>
    </row>
    <row r="226" spans="1:1">
      <c r="A226" s="19"/>
    </row>
    <row r="227" spans="1:1">
      <c r="A227" s="19"/>
    </row>
    <row r="228" spans="1:1">
      <c r="A228" s="19"/>
    </row>
    <row r="229" spans="1:1">
      <c r="A229" s="19"/>
    </row>
    <row r="230" spans="1:1">
      <c r="A230" s="19"/>
    </row>
    <row r="231" spans="1:1">
      <c r="A231" s="19"/>
    </row>
    <row r="232" spans="1:1">
      <c r="A232" s="19"/>
    </row>
    <row r="233" spans="1:1">
      <c r="A233" s="19"/>
    </row>
    <row r="234" spans="1:1">
      <c r="A234" s="19"/>
    </row>
    <row r="235" spans="1:1">
      <c r="A235" s="19"/>
    </row>
    <row r="236" spans="1:1">
      <c r="A236" s="19"/>
    </row>
    <row r="237" spans="1:1">
      <c r="A237" s="19"/>
    </row>
    <row r="238" spans="1:1">
      <c r="A238" s="19"/>
    </row>
    <row r="239" spans="1:1">
      <c r="A239" s="19"/>
    </row>
    <row r="240" spans="1:1">
      <c r="A240" s="19"/>
    </row>
    <row r="241" spans="1:1">
      <c r="A241" s="19"/>
    </row>
    <row r="242" spans="1:1">
      <c r="A242" s="19"/>
    </row>
    <row r="243" spans="1:1">
      <c r="A243" s="19"/>
    </row>
    <row r="244" spans="1:1">
      <c r="A244" s="19"/>
    </row>
    <row r="245" spans="1:1">
      <c r="A245" s="19"/>
    </row>
    <row r="246" spans="1:1">
      <c r="A246" s="19"/>
    </row>
    <row r="247" spans="1:1">
      <c r="A247" s="19"/>
    </row>
    <row r="248" spans="1:1">
      <c r="A248" s="19"/>
    </row>
    <row r="249" spans="1:1">
      <c r="A249" s="19"/>
    </row>
    <row r="250" spans="1:1">
      <c r="A250" s="19"/>
    </row>
    <row r="251" spans="1:1">
      <c r="A251" s="19"/>
    </row>
    <row r="252" spans="1:1">
      <c r="A252" s="19"/>
    </row>
    <row r="253" spans="1:1">
      <c r="A253" s="19"/>
    </row>
    <row r="254" spans="1:1">
      <c r="A254" s="19"/>
    </row>
    <row r="255" spans="1:1">
      <c r="A255" s="19"/>
    </row>
    <row r="256" spans="1:1">
      <c r="A256" s="19"/>
    </row>
    <row r="257" spans="1:1">
      <c r="A257" s="19"/>
    </row>
    <row r="258" spans="1:1">
      <c r="A258" s="19"/>
    </row>
    <row r="259" spans="1:1">
      <c r="A259" s="19"/>
    </row>
    <row r="260" spans="1:1">
      <c r="A260" s="19"/>
    </row>
    <row r="261" spans="1:1">
      <c r="A261" s="19"/>
    </row>
    <row r="262" spans="1:1">
      <c r="A262" s="19"/>
    </row>
    <row r="263" spans="1:1">
      <c r="A263" s="19"/>
    </row>
    <row r="264" spans="1:1">
      <c r="A264" s="19"/>
    </row>
    <row r="265" spans="1:1">
      <c r="A265" s="19"/>
    </row>
    <row r="266" spans="1:1">
      <c r="A266" s="19"/>
    </row>
    <row r="267" spans="1:1">
      <c r="A267" s="19"/>
    </row>
    <row r="268" spans="1:1">
      <c r="A268" s="19"/>
    </row>
    <row r="269" spans="1:1">
      <c r="A269" s="19"/>
    </row>
    <row r="270" spans="1:1">
      <c r="A270" s="19"/>
    </row>
    <row r="271" spans="1:1">
      <c r="A271" s="19"/>
    </row>
    <row r="272" spans="1:1">
      <c r="A272" s="19"/>
    </row>
    <row r="273" spans="1:1">
      <c r="A273" s="19"/>
    </row>
    <row r="274" spans="1:1">
      <c r="A274" s="19"/>
    </row>
    <row r="275" spans="1:1">
      <c r="A275" s="19"/>
    </row>
    <row r="276" spans="1:1">
      <c r="A276" s="19"/>
    </row>
    <row r="277" spans="1:1">
      <c r="A277" s="19"/>
    </row>
    <row r="278" spans="1:1">
      <c r="A278" s="19"/>
    </row>
    <row r="279" spans="1:1">
      <c r="A279" s="19"/>
    </row>
    <row r="280" spans="1:1">
      <c r="A280" s="19"/>
    </row>
    <row r="281" spans="1:1">
      <c r="A281" s="19"/>
    </row>
    <row r="282" spans="1:1">
      <c r="A282" s="19"/>
    </row>
    <row r="283" spans="1:1">
      <c r="A283" s="19"/>
    </row>
    <row r="284" spans="1:1">
      <c r="A284" s="19"/>
    </row>
    <row r="285" spans="1:1">
      <c r="A285" s="19"/>
    </row>
    <row r="286" spans="1:1">
      <c r="A286" s="19"/>
    </row>
    <row r="287" spans="1:1">
      <c r="A287" s="19"/>
    </row>
    <row r="288" spans="1:1">
      <c r="A288" s="19"/>
    </row>
    <row r="289" spans="1:1">
      <c r="A289" s="19"/>
    </row>
    <row r="290" spans="1:1">
      <c r="A290" s="19"/>
    </row>
    <row r="291" spans="1:1">
      <c r="A291" s="19"/>
    </row>
    <row r="292" spans="1:1">
      <c r="A292" s="19"/>
    </row>
    <row r="293" spans="1:1">
      <c r="A293" s="19"/>
    </row>
    <row r="294" spans="1:1">
      <c r="A294" s="19"/>
    </row>
    <row r="295" spans="1:1">
      <c r="A295" s="19"/>
    </row>
    <row r="296" spans="1:1">
      <c r="A296" s="19"/>
    </row>
    <row r="297" spans="1:1">
      <c r="A297" s="19"/>
    </row>
    <row r="298" spans="1:1">
      <c r="A298" s="19"/>
    </row>
    <row r="299" spans="1:1">
      <c r="A299" s="19"/>
    </row>
    <row r="300" spans="1:1">
      <c r="A300" s="19"/>
    </row>
    <row r="301" spans="1:1">
      <c r="A301" s="19"/>
    </row>
    <row r="302" spans="1:1">
      <c r="A302" s="19"/>
    </row>
    <row r="303" spans="1:1">
      <c r="A303" s="19"/>
    </row>
    <row r="304" spans="1:1">
      <c r="A304" s="19"/>
    </row>
    <row r="305" spans="1:1">
      <c r="A305" s="19"/>
    </row>
    <row r="306" spans="1:1">
      <c r="A306" s="19"/>
    </row>
    <row r="307" spans="1:1">
      <c r="A307" s="19"/>
    </row>
    <row r="308" spans="1:1">
      <c r="A308" s="19"/>
    </row>
    <row r="309" spans="1:1">
      <c r="A309" s="19"/>
    </row>
    <row r="310" spans="1:1">
      <c r="A310" s="19"/>
    </row>
    <row r="311" spans="1:1">
      <c r="A311" s="19"/>
    </row>
    <row r="312" spans="1:1">
      <c r="A312" s="19"/>
    </row>
    <row r="313" spans="1:1">
      <c r="A313" s="19"/>
    </row>
    <row r="314" spans="1:1">
      <c r="A314" s="19"/>
    </row>
    <row r="315" spans="1:1">
      <c r="A315" s="19"/>
    </row>
    <row r="316" spans="1:1">
      <c r="A316" s="19"/>
    </row>
    <row r="317" spans="1:1">
      <c r="A317" s="19"/>
    </row>
    <row r="318" spans="1:1">
      <c r="A318" s="19"/>
    </row>
    <row r="319" spans="1:1">
      <c r="A319" s="19"/>
    </row>
    <row r="320" spans="1:1">
      <c r="A320" s="19"/>
    </row>
    <row r="321" spans="1:1">
      <c r="A321" s="19"/>
    </row>
    <row r="322" spans="1:1">
      <c r="A322" s="19"/>
    </row>
    <row r="323" spans="1:1">
      <c r="A323" s="19"/>
    </row>
    <row r="324" spans="1:1">
      <c r="A324" s="19"/>
    </row>
    <row r="325" spans="1:1">
      <c r="A325" s="19"/>
    </row>
    <row r="326" spans="1:1">
      <c r="A326" s="19"/>
    </row>
    <row r="327" spans="1:1">
      <c r="A327" s="19"/>
    </row>
    <row r="328" spans="1:1">
      <c r="A328" s="19"/>
    </row>
    <row r="329" spans="1:1">
      <c r="A329" s="19"/>
    </row>
    <row r="330" spans="1:1">
      <c r="A330" s="19"/>
    </row>
    <row r="331" spans="1:1">
      <c r="A331" s="19"/>
    </row>
    <row r="332" spans="1:1">
      <c r="A332" s="19"/>
    </row>
    <row r="333" spans="1:1">
      <c r="A333" s="19"/>
    </row>
    <row r="334" spans="1:1">
      <c r="A334" s="19"/>
    </row>
    <row r="335" spans="1:1">
      <c r="A335" s="19"/>
    </row>
    <row r="336" spans="1:1">
      <c r="A336" s="19"/>
    </row>
    <row r="337" spans="1:1">
      <c r="A337" s="19"/>
    </row>
    <row r="338" spans="1:1">
      <c r="A338" s="19"/>
    </row>
    <row r="339" spans="1:1">
      <c r="A339" s="19"/>
    </row>
    <row r="340" spans="1:1">
      <c r="A340" s="19"/>
    </row>
    <row r="341" spans="1:1">
      <c r="A341" s="19"/>
    </row>
    <row r="342" spans="1:1">
      <c r="A342" s="19"/>
    </row>
    <row r="343" spans="1:1">
      <c r="A343" s="19"/>
    </row>
    <row r="344" spans="1:1">
      <c r="A344" s="19"/>
    </row>
    <row r="345" spans="1:1">
      <c r="A345" s="19"/>
    </row>
    <row r="346" spans="1:1">
      <c r="A346" s="19"/>
    </row>
    <row r="347" spans="1:1">
      <c r="A347" s="19"/>
    </row>
    <row r="348" spans="1:1">
      <c r="A348" s="19"/>
    </row>
    <row r="349" spans="1:1">
      <c r="A349" s="19"/>
    </row>
    <row r="350" spans="1:1">
      <c r="A350" s="19"/>
    </row>
    <row r="351" spans="1:1">
      <c r="A351" s="19"/>
    </row>
    <row r="352" spans="1:1">
      <c r="A352" s="19"/>
    </row>
    <row r="353" spans="1:1">
      <c r="A353" s="19"/>
    </row>
    <row r="354" spans="1:1">
      <c r="A354" s="19"/>
    </row>
    <row r="355" spans="1:1">
      <c r="A355" s="19"/>
    </row>
    <row r="356" spans="1:1">
      <c r="A356" s="19"/>
    </row>
    <row r="357" spans="1:1">
      <c r="A357" s="19"/>
    </row>
  </sheetData>
  <mergeCells count="59">
    <mergeCell ref="A116:J116"/>
    <mergeCell ref="A110:J110"/>
    <mergeCell ref="A74:J74"/>
    <mergeCell ref="A37:J37"/>
    <mergeCell ref="I6:J6"/>
    <mergeCell ref="F34:F35"/>
    <mergeCell ref="A34:A35"/>
    <mergeCell ref="B34:B35"/>
    <mergeCell ref="C34:C35"/>
    <mergeCell ref="D34:D35"/>
    <mergeCell ref="G34:J34"/>
    <mergeCell ref="H18:J18"/>
    <mergeCell ref="H15:J15"/>
    <mergeCell ref="H13:I13"/>
    <mergeCell ref="H14:I14"/>
    <mergeCell ref="H19:I19"/>
    <mergeCell ref="A48:J48"/>
    <mergeCell ref="A92:J92"/>
    <mergeCell ref="A103:J103"/>
    <mergeCell ref="A104:J104"/>
    <mergeCell ref="A91:J91"/>
    <mergeCell ref="A79:J79"/>
    <mergeCell ref="A73:J73"/>
    <mergeCell ref="B27:F27"/>
    <mergeCell ref="B28:G28"/>
    <mergeCell ref="H28:I28"/>
    <mergeCell ref="B20:F20"/>
    <mergeCell ref="H23:I23"/>
    <mergeCell ref="H22:I22"/>
    <mergeCell ref="H27:I27"/>
    <mergeCell ref="B21:F21"/>
    <mergeCell ref="B22:F22"/>
    <mergeCell ref="B26:F26"/>
    <mergeCell ref="E1:J1"/>
    <mergeCell ref="H21:I21"/>
    <mergeCell ref="B25:F25"/>
    <mergeCell ref="B24:F24"/>
    <mergeCell ref="H24:I24"/>
    <mergeCell ref="H20:I20"/>
    <mergeCell ref="G4:I4"/>
    <mergeCell ref="A19:G19"/>
    <mergeCell ref="G9:I9"/>
    <mergeCell ref="H12:I12"/>
    <mergeCell ref="H151:J151"/>
    <mergeCell ref="H152:J152"/>
    <mergeCell ref="C151:F151"/>
    <mergeCell ref="C152:F152"/>
    <mergeCell ref="B29:F29"/>
    <mergeCell ref="E34:E35"/>
    <mergeCell ref="A32:J32"/>
    <mergeCell ref="B30:F30"/>
    <mergeCell ref="C149:F149"/>
    <mergeCell ref="H149:J149"/>
    <mergeCell ref="A38:J38"/>
    <mergeCell ref="C148:F148"/>
    <mergeCell ref="H148:J148"/>
    <mergeCell ref="A80:J80"/>
    <mergeCell ref="A117:B117"/>
    <mergeCell ref="A109:J109"/>
  </mergeCells>
  <phoneticPr fontId="3" type="noConversion"/>
  <pageMargins left="0.39370078740157483" right="0.27559055118110237" top="0.47244094488188981" bottom="0.27559055118110237" header="0.39370078740157483" footer="0.19685039370078741"/>
  <pageSetup paperSize="9" scale="55" orientation="landscape" verticalDpi="300" r:id="rId1"/>
  <headerFooter alignWithMargins="0"/>
  <rowBreaks count="3" manualBreakCount="3">
    <brk id="48" max="9" man="1"/>
    <brk id="90" max="9" man="1"/>
    <brk id="12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Financial Plan (Poltava_HRS)</vt:lpstr>
      <vt:lpstr>'Financial Plan (Poltava_HRS)'!Заголовки_для_печати</vt:lpstr>
      <vt:lpstr>'Financial Plan (Poltava_HRS)'!Область_печати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Somat</cp:lastModifiedBy>
  <cp:lastPrinted>2022-12-05T09:14:26Z</cp:lastPrinted>
  <dcterms:created xsi:type="dcterms:W3CDTF">2003-03-13T16:00:22Z</dcterms:created>
  <dcterms:modified xsi:type="dcterms:W3CDTF">2022-12-05T09:14:53Z</dcterms:modified>
</cp:coreProperties>
</file>