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8800" windowHeight="12435" tabRatio="672"/>
  </bookViews>
  <sheets>
    <sheet name="5pf_titul" sheetId="1" r:id="rId1"/>
    <sheet name="5pf" sheetId="2" r:id="rId2"/>
    <sheet name="5pf Контроль" sheetId="3" r:id="rId3"/>
    <sheet name="Додаток 1" sheetId="4" r:id="rId4"/>
    <sheet name="Додаток 2" sheetId="5" r:id="rId5"/>
    <sheet name="Додаток 3" sheetId="6" r:id="rId6"/>
    <sheet name="5pf_titul (раб)" sheetId="7" r:id="rId7"/>
    <sheet name="5pf (раб)" sheetId="8" r:id="rId8"/>
    <sheet name="5pf (раб) Контроль" sheetId="9" r:id="rId9"/>
    <sheet name="Додаток 1 (раб)" sheetId="10" r:id="rId10"/>
    <sheet name="Додаток 2 (раб)" sheetId="11" r:id="rId11"/>
    <sheet name="Додаток 3 (раб)" sheetId="12" r:id="rId12"/>
  </sheets>
  <externalReferences>
    <externalReference r:id="rId13"/>
    <externalReference r:id="rId14"/>
    <externalReference r:id="rId15"/>
    <externalReference r:id="rId16"/>
  </externalReferences>
  <definedNames>
    <definedName name="_xlnm.Print_Titles" localSheetId="1">'5pf'!$3:$3</definedName>
    <definedName name="_xlnm.Print_Titles" localSheetId="7">'[4]5pf (rab)'!$3:$3</definedName>
  </definedNames>
  <calcPr calcId="125725"/>
</workbook>
</file>

<file path=xl/calcChain.xml><?xml version="1.0" encoding="utf-8"?>
<calcChain xmlns="http://schemas.openxmlformats.org/spreadsheetml/2006/main">
  <c r="F12" i="9"/>
  <c r="C12"/>
  <c r="F11"/>
  <c r="G11" s="1"/>
  <c r="C11"/>
  <c r="F10"/>
  <c r="G10" s="1"/>
  <c r="C10"/>
  <c r="F9"/>
  <c r="G9" s="1"/>
  <c r="C9"/>
  <c r="F6"/>
  <c r="C6"/>
  <c r="F5"/>
  <c r="G5" s="1"/>
  <c r="C5"/>
  <c r="F4"/>
  <c r="G4" s="1"/>
  <c r="C4"/>
  <c r="F3"/>
  <c r="G3" s="1"/>
  <c r="C3"/>
  <c r="F26" i="8"/>
  <c r="F25"/>
  <c r="F24"/>
  <c r="G24" s="1"/>
  <c r="F23"/>
  <c r="G23" s="1"/>
  <c r="F22"/>
  <c r="F21"/>
  <c r="F20"/>
  <c r="G20" s="1"/>
  <c r="F19"/>
  <c r="G19" s="1"/>
  <c r="F18"/>
  <c r="F17"/>
  <c r="F15"/>
  <c r="G15" s="1"/>
  <c r="F14"/>
  <c r="G14" s="1"/>
  <c r="F13"/>
  <c r="F12"/>
  <c r="F11"/>
  <c r="G11" s="1"/>
  <c r="F10"/>
  <c r="G10" s="1"/>
  <c r="F9"/>
  <c r="F8"/>
  <c r="F7"/>
  <c r="G7" s="1"/>
  <c r="F6"/>
  <c r="G6" s="1"/>
  <c r="F5"/>
  <c r="F4"/>
  <c r="F13" i="3"/>
  <c r="G13" s="1"/>
  <c r="C13"/>
  <c r="F12"/>
  <c r="G12" s="1"/>
  <c r="C12"/>
  <c r="F11"/>
  <c r="G11" s="1"/>
  <c r="C11"/>
  <c r="F10"/>
  <c r="G10" s="1"/>
  <c r="C10"/>
  <c r="F9"/>
  <c r="G9" s="1"/>
  <c r="C9"/>
  <c r="F7"/>
  <c r="C7"/>
  <c r="F6"/>
  <c r="G6" s="1"/>
  <c r="C6"/>
  <c r="F5"/>
  <c r="G5" s="1"/>
  <c r="C5"/>
  <c r="F4"/>
  <c r="G4" s="1"/>
  <c r="C4"/>
  <c r="F3"/>
  <c r="C3"/>
  <c r="G12" i="9"/>
  <c r="G6"/>
  <c r="G26" i="8"/>
  <c r="G25"/>
  <c r="I24"/>
  <c r="K24" s="1"/>
  <c r="H24"/>
  <c r="J24" s="1"/>
  <c r="G22"/>
  <c r="G21"/>
  <c r="K18"/>
  <c r="J18"/>
  <c r="I18"/>
  <c r="H18"/>
  <c r="G18"/>
  <c r="G17"/>
  <c r="G13"/>
  <c r="G12"/>
  <c r="G9"/>
  <c r="G8"/>
  <c r="G5"/>
  <c r="K4"/>
  <c r="I4"/>
  <c r="H4"/>
  <c r="J4" s="1"/>
  <c r="G4"/>
  <c r="G7" i="3"/>
  <c r="G3"/>
  <c r="I24" i="2"/>
  <c r="H24"/>
  <c r="G24"/>
  <c r="F24"/>
  <c r="I18"/>
  <c r="H18"/>
  <c r="G18"/>
  <c r="F18"/>
  <c r="I4"/>
  <c r="H4"/>
  <c r="G4"/>
  <c r="F4"/>
</calcChain>
</file>

<file path=xl/sharedStrings.xml><?xml version="1.0" encoding="utf-8"?>
<sst xmlns="http://schemas.openxmlformats.org/spreadsheetml/2006/main" count="1090" uniqueCount="153">
  <si>
    <t xml:space="preserve">Державне статистичне спостереження </t>
  </si>
  <si>
    <t>ЗВІТ
про розподіл пенсіонерів за розмірами призначених місячних пенсій</t>
  </si>
  <si>
    <t xml:space="preserve">на </t>
  </si>
  <si>
    <t>01.07.2023</t>
  </si>
  <si>
    <t>Подають:</t>
  </si>
  <si>
    <t>Терміни подання</t>
  </si>
  <si>
    <t xml:space="preserve">Форма № 5-ПФ
</t>
  </si>
  <si>
    <t>Управління Пенсійного фонду України в районах, містах і районах у містах</t>
  </si>
  <si>
    <t xml:space="preserve">ЗАТВЕРДЖЕНО
Наказ Пенсійного фонду України
та Державного комітету статистики України
від 29.12.2003 р. № 127/471
</t>
  </si>
  <si>
    <t>– головним управлінням Пенсійного фонду України в Автономній Республіці Крим, областях, містах Києві та Севастополі</t>
  </si>
  <si>
    <t>2 числа після звітного періоду</t>
  </si>
  <si>
    <t>– районним,міським відділам статистики</t>
  </si>
  <si>
    <t>Головні управління Пенсійного фонду України в Автономній Республіці Крим, областях, містах Києві та Севастополі</t>
  </si>
  <si>
    <t>– Пенсійному фонду України</t>
  </si>
  <si>
    <t>5 числа після звітного періоду</t>
  </si>
  <si>
    <t>– головному управлінню статистики в Автономній Республіці Крим, обласним, Київському та Севастопольському міським управлінням статистики зведену інформацію по регіону та районах</t>
  </si>
  <si>
    <t>Квартальна</t>
  </si>
  <si>
    <t>Пенсійний фонд України зведену інформацію по Україні та регіонах</t>
  </si>
  <si>
    <t>8 числа після звітного періоду</t>
  </si>
  <si>
    <t>– Державному комітету статистики України</t>
  </si>
  <si>
    <t>Найменування організації-складача інформації</t>
  </si>
  <si>
    <t>Головне управління ПФУ в Одеській області</t>
  </si>
  <si>
    <t>Поштова адреса</t>
  </si>
  <si>
    <t>Код форми документа за ДКУД</t>
  </si>
  <si>
    <t>Коди організації-складача</t>
  </si>
  <si>
    <t>за ЄДРПОУ</t>
  </si>
  <si>
    <t>території (КОАТУУ)</t>
  </si>
  <si>
    <t>виду економічної діяльності (КВЕД)</t>
  </si>
  <si>
    <t>форми власності (КФВ)</t>
  </si>
  <si>
    <t>організаційно-правової форми господарювання (КОПФГ)</t>
  </si>
  <si>
    <t>міністерства, іншого центрального органу, якому підпорядкована організація складач інформації (СПОДУ)*</t>
  </si>
  <si>
    <t>КС</t>
  </si>
  <si>
    <t>* тільки для підприємств державної форми власності</t>
  </si>
  <si>
    <t>Назва показників</t>
  </si>
  <si>
    <t>№№ рядків</t>
  </si>
  <si>
    <t>Чисельність пенсіонерів усіх категорій (осіб)</t>
  </si>
  <si>
    <t>Сума призначених пенсій з цільовою грошовою допомогою з урахуванням індексації, 
(тис.грн.)</t>
  </si>
  <si>
    <t>Середні розімри призначених пенсій з цільовою грошовою допомогою з урахуванням індексації, 
(грн.коп.)
(гр.2:гр.1)</t>
  </si>
  <si>
    <t>А</t>
  </si>
  <si>
    <t>Б</t>
  </si>
  <si>
    <t>Всього пенсіонерів (02-22)
 у тому числi одержують пенсії у загальній сумі:</t>
  </si>
  <si>
    <t>01</t>
  </si>
  <si>
    <t>до 800 грн. Включно</t>
  </si>
  <si>
    <t>02</t>
  </si>
  <si>
    <t>від 801 грн. до 1000 грн.</t>
  </si>
  <si>
    <t>03</t>
  </si>
  <si>
    <t>від 1001 грн. до 1100 грн.</t>
  </si>
  <si>
    <t>04</t>
  </si>
  <si>
    <t>від 1101 грн. до 1200 грн.</t>
  </si>
  <si>
    <t>05</t>
  </si>
  <si>
    <t>від 1201 грн. до 1300 грн.</t>
  </si>
  <si>
    <t>06</t>
  </si>
  <si>
    <t>від 1301 грн. до 1400 грн.</t>
  </si>
  <si>
    <t>07</t>
  </si>
  <si>
    <t>від 1401 грн. до 1500 грн.</t>
  </si>
  <si>
    <t>08</t>
  </si>
  <si>
    <t>від 1501 грн. до 2000 грн.</t>
  </si>
  <si>
    <t>09</t>
  </si>
  <si>
    <t>від 2001 грн. до 3000 грн.</t>
  </si>
  <si>
    <t>10</t>
  </si>
  <si>
    <t>від 3001 грн. до 4000 грн.</t>
  </si>
  <si>
    <t>11</t>
  </si>
  <si>
    <t>від 4001 грн. до 5000 грн.</t>
  </si>
  <si>
    <t>12</t>
  </si>
  <si>
    <t>від 5001 грн. до 10000 грн.</t>
  </si>
  <si>
    <t>13</t>
  </si>
  <si>
    <t>понад 10000 грн.</t>
  </si>
  <si>
    <t>14</t>
  </si>
  <si>
    <t>Із загального числа пенсіонерів (рядок 01) одержують пенсію:
- за віком</t>
  </si>
  <si>
    <t>15</t>
  </si>
  <si>
    <t>- по інвалідності</t>
  </si>
  <si>
    <t>16</t>
  </si>
  <si>
    <t>- у разі втрати годувальника</t>
  </si>
  <si>
    <t>17</t>
  </si>
  <si>
    <t>- за вислугу років</t>
  </si>
  <si>
    <t>18</t>
  </si>
  <si>
    <t>- соціальні пенсії</t>
  </si>
  <si>
    <t>19</t>
  </si>
  <si>
    <t>- довічне утримання суддів</t>
  </si>
  <si>
    <t>20</t>
  </si>
  <si>
    <t>Із загального числапенсіонерів (рядок 01) одержують пенсію:
- нижче прожиткового мінімуму</t>
  </si>
  <si>
    <t>21</t>
  </si>
  <si>
    <t>- у розмірі прожиткового мінімуму</t>
  </si>
  <si>
    <t>22</t>
  </si>
  <si>
    <t>- вище прожиткового мінімуму</t>
  </si>
  <si>
    <t>23</t>
  </si>
  <si>
    <t xml:space="preserve"> Із загального числа пенсіонерів (рядок 01) -  працюючі пенсіонери</t>
  </si>
  <si>
    <t>24</t>
  </si>
  <si>
    <t>Довідково: ті які працюють на спец посадах «виплата пенсій припинена»</t>
  </si>
  <si>
    <t>25</t>
  </si>
  <si>
    <t>Інформація надана без даних АРК, м.Севастополя, по Луганській та Донецькій областях без врахування даних по районах, які непідконтрольні українській владі</t>
  </si>
  <si>
    <t>Виконавець _________________________________
(прізвище, номер телефону)</t>
  </si>
  <si>
    <t>Керівник _________________________
(підпис) (прізвище, ініціали)</t>
  </si>
  <si>
    <t>"___" __________________ 20     р.</t>
  </si>
  <si>
    <t>Чисельність</t>
  </si>
  <si>
    <t>Результат</t>
  </si>
  <si>
    <t>=</t>
  </si>
  <si>
    <t>02-14</t>
  </si>
  <si>
    <t>15-20</t>
  </si>
  <si>
    <t>21-23</t>
  </si>
  <si>
    <t>&lt;=</t>
  </si>
  <si>
    <t>25(Раб)</t>
  </si>
  <si>
    <t>Сума</t>
  </si>
  <si>
    <t xml:space="preserve">Розподіл пенсіонерів за розмірами призначених місячних пенсій </t>
  </si>
  <si>
    <t>№ п/п</t>
  </si>
  <si>
    <t>Регіони</t>
  </si>
  <si>
    <t>Пенсіонери, всього</t>
  </si>
  <si>
    <t>Чисельність пенсіонерів, всього</t>
  </si>
  <si>
    <t>Сума призначених місячних пенсій, тис.грн.</t>
  </si>
  <si>
    <t>Середній розмір пенсії, грн.коп.</t>
  </si>
  <si>
    <t>1</t>
  </si>
  <si>
    <t>Білгород-Дністровське об’єднане управління ПФУ</t>
  </si>
  <si>
    <t>2</t>
  </si>
  <si>
    <t>Чорноморське об’єднане управління ПФУ</t>
  </si>
  <si>
    <t>3</t>
  </si>
  <si>
    <t>Подільське об’єднане управління ПФУ</t>
  </si>
  <si>
    <t>4</t>
  </si>
  <si>
    <t>Березівське об’єднане управління ПФУ</t>
  </si>
  <si>
    <t>5</t>
  </si>
  <si>
    <t>Любашівське об’єднане управління ПФУ</t>
  </si>
  <si>
    <t>6</t>
  </si>
  <si>
    <t>Центральне об’єднане управління ПФУ в м. Одесі</t>
  </si>
  <si>
    <t>7</t>
  </si>
  <si>
    <t>Малиновське об’єднане управління ПФУ в м. Одесі</t>
  </si>
  <si>
    <t>8</t>
  </si>
  <si>
    <t>Арцизьке об’єднане управління ПФУ</t>
  </si>
  <si>
    <t>9</t>
  </si>
  <si>
    <t>Балтське об’єднане управління ПФУ</t>
  </si>
  <si>
    <t>Великомихайлівське об’єднане управління ПФУ</t>
  </si>
  <si>
    <t>Роздільнянське об’єднане управління ПФУ</t>
  </si>
  <si>
    <t>Саратське об’єднане управління ПФУ</t>
  </si>
  <si>
    <t>Ізмаїльське об’єднане управління ПФУ</t>
  </si>
  <si>
    <t>Суворовське об’єднане управління ПФУ в м. Одесі</t>
  </si>
  <si>
    <t>Всього</t>
  </si>
  <si>
    <t>Розподіл пенсіонерів за видами призначених місячних пенсій</t>
  </si>
  <si>
    <t xml:space="preserve"> за віком</t>
  </si>
  <si>
    <t>по інвалідності</t>
  </si>
  <si>
    <t>у разі втрати годувальника</t>
  </si>
  <si>
    <t>за вислугу років</t>
  </si>
  <si>
    <t>соціальні пенсії</t>
  </si>
  <si>
    <t>довічне утримання суддів</t>
  </si>
  <si>
    <t>Розподіл пенсіонерів за розмірами призначених пенсій відносно прожиткового мінімуму для осіб, які втратили працездатність</t>
  </si>
  <si>
    <t xml:space="preserve">нижче прожиткового мінімуму </t>
  </si>
  <si>
    <t>у розмірі прожиткового мінімуму</t>
  </si>
  <si>
    <t>вище прожиткового мінімуму</t>
  </si>
  <si>
    <t>Із загального числа пенсіонерів (рядок 01) -  працюючі пенсіонери</t>
  </si>
  <si>
    <t>ЗВІТ
про розподіл працюючих пенсіонерів за розмірами призначених місячних пенсій</t>
  </si>
  <si>
    <r>
      <t xml:space="preserve">Чисельність </t>
    </r>
    <r>
      <rPr>
        <b/>
        <u/>
        <sz val="8"/>
        <rFont val="Times New Roman"/>
        <charset val="204"/>
      </rPr>
      <t>працюючих</t>
    </r>
    <r>
      <rPr>
        <sz val="8"/>
        <rFont val="Times New Roman"/>
        <charset val="204"/>
      </rPr>
      <t xml:space="preserve"> пенсіонерів усіх категорій (осіб)</t>
    </r>
  </si>
  <si>
    <t xml:space="preserve"> Із загального числа пенсіонерів (рядок 01) -  працюючі пенсіонери(85%  признач.розміру)</t>
  </si>
  <si>
    <t xml:space="preserve">Розподіл працюючих пенсіонерів за розмірами призначених місячних пенсій </t>
  </si>
  <si>
    <t>Розподіл працюючих пенсіонерів за видами призначених місячних пенсій</t>
  </si>
  <si>
    <t>Розподіл працюючих пенсіонерів за розмірами призначених пенсій відносно прожиткового мінімуму для осіб, які втратили працездатність</t>
  </si>
  <si>
    <t>Із загального числа пенсіонерів (рядок 01) -  працюючі пенсіонери(85% признач. розм.)</t>
  </si>
</sst>
</file>

<file path=xl/styles.xml><?xml version="1.0" encoding="utf-8"?>
<styleSheet xmlns="http://schemas.openxmlformats.org/spreadsheetml/2006/main">
  <fonts count="29">
    <font>
      <sz val="10"/>
      <name val="Times New Roman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charset val="204"/>
    </font>
    <font>
      <sz val="8"/>
      <color indexed="10"/>
      <name val="Times New Roman"/>
      <charset val="204"/>
    </font>
    <font>
      <sz val="10"/>
      <color indexed="10"/>
      <name val="Times New Roman"/>
      <charset val="204"/>
    </font>
    <font>
      <sz val="8"/>
      <color indexed="10"/>
      <name val="Times New Roman"/>
      <family val="1"/>
      <charset val="204"/>
    </font>
    <font>
      <b/>
      <u/>
      <sz val="8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9">
    <xf numFmtId="0" fontId="0" fillId="0" borderId="0" xfId="0"/>
    <xf numFmtId="0" fontId="19" fillId="0" borderId="0" xfId="0" applyFont="1" applyAlignment="1">
      <alignment horizontal="center"/>
    </xf>
    <xf numFmtId="0" fontId="18" fillId="0" borderId="0" xfId="0" applyFont="1"/>
    <xf numFmtId="0" fontId="23" fillId="0" borderId="0" xfId="0" applyFont="1" applyAlignment="1">
      <alignment horizontal="center" wrapText="1"/>
    </xf>
    <xf numFmtId="0" fontId="23" fillId="0" borderId="0" xfId="0" applyFont="1" applyAlignment="1"/>
    <xf numFmtId="49" fontId="23" fillId="0" borderId="0" xfId="0" applyNumberFormat="1" applyFont="1" applyAlignment="1">
      <alignment horizontal="right"/>
    </xf>
    <xf numFmtId="49" fontId="23" fillId="0" borderId="0" xfId="0" applyNumberFormat="1" applyFont="1" applyAlignment="1">
      <alignment horizontal="left"/>
    </xf>
    <xf numFmtId="0" fontId="23" fillId="0" borderId="0" xfId="0" applyFont="1" applyAlignment="1">
      <alignment horizontal="center"/>
    </xf>
    <xf numFmtId="0" fontId="19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top" wrapText="1"/>
    </xf>
    <xf numFmtId="0" fontId="23" fillId="0" borderId="0" xfId="0" applyFont="1" applyBorder="1" applyAlignment="1">
      <alignment horizontal="center" vertical="top" wrapText="1"/>
    </xf>
    <xf numFmtId="0" fontId="19" fillId="0" borderId="15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0" fillId="0" borderId="11" xfId="0" applyBorder="1" applyAlignment="1"/>
    <xf numFmtId="0" fontId="0" fillId="0" borderId="0" xfId="0" applyAlignment="1"/>
    <xf numFmtId="0" fontId="18" fillId="0" borderId="12" xfId="0" applyFont="1" applyBorder="1" applyAlignment="1">
      <alignment vertical="top" wrapText="1"/>
    </xf>
    <xf numFmtId="0" fontId="18" fillId="0" borderId="14" xfId="0" applyFont="1" applyBorder="1" applyAlignment="1">
      <alignment vertical="top" wrapText="1"/>
    </xf>
    <xf numFmtId="0" fontId="18" fillId="0" borderId="13" xfId="0" applyFont="1" applyBorder="1" applyAlignment="1">
      <alignment vertical="top" wrapText="1"/>
    </xf>
    <xf numFmtId="0" fontId="18" fillId="0" borderId="10" xfId="0" applyFont="1" applyBorder="1" applyAlignment="1">
      <alignment wrapText="1"/>
    </xf>
    <xf numFmtId="0" fontId="18" fillId="0" borderId="11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center" wrapText="1"/>
    </xf>
    <xf numFmtId="0" fontId="18" fillId="0" borderId="19" xfId="0" applyFont="1" applyBorder="1" applyAlignment="1">
      <alignment horizontal="center" wrapText="1"/>
    </xf>
    <xf numFmtId="0" fontId="18" fillId="0" borderId="15" xfId="0" applyFont="1" applyBorder="1" applyAlignment="1">
      <alignment horizontal="left" vertical="top" wrapText="1" indent="1"/>
    </xf>
    <xf numFmtId="0" fontId="18" fillId="0" borderId="17" xfId="0" applyFont="1" applyBorder="1" applyAlignment="1">
      <alignment horizontal="left" vertical="top" wrapText="1" indent="1"/>
    </xf>
    <xf numFmtId="0" fontId="18" fillId="0" borderId="16" xfId="0" applyFont="1" applyBorder="1" applyAlignment="1">
      <alignment horizontal="left" vertical="top" wrapText="1" indent="1"/>
    </xf>
    <xf numFmtId="0" fontId="18" fillId="0" borderId="10" xfId="0" applyFont="1" applyBorder="1" applyAlignment="1">
      <alignment horizontal="center" wrapText="1"/>
    </xf>
    <xf numFmtId="0" fontId="18" fillId="0" borderId="11" xfId="0" applyFont="1" applyBorder="1" applyAlignment="1">
      <alignment vertical="top" wrapText="1"/>
    </xf>
    <xf numFmtId="0" fontId="18" fillId="0" borderId="0" xfId="0" applyFont="1" applyBorder="1" applyAlignment="1">
      <alignment vertical="top" wrapText="1"/>
    </xf>
    <xf numFmtId="0" fontId="18" fillId="0" borderId="20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18" fillId="0" borderId="15" xfId="0" applyFont="1" applyBorder="1" applyAlignment="1">
      <alignment vertical="top" wrapText="1"/>
    </xf>
    <xf numFmtId="0" fontId="18" fillId="0" borderId="17" xfId="0" applyFont="1" applyBorder="1" applyAlignment="1">
      <alignment vertical="top" wrapText="1"/>
    </xf>
    <xf numFmtId="0" fontId="18" fillId="0" borderId="16" xfId="0" applyFont="1" applyBorder="1" applyAlignment="1">
      <alignment vertical="top" wrapText="1"/>
    </xf>
    <xf numFmtId="0" fontId="19" fillId="0" borderId="0" xfId="0" applyFont="1" applyAlignment="1">
      <alignment horizontal="center" vertical="top" wrapText="1"/>
    </xf>
    <xf numFmtId="0" fontId="18" fillId="0" borderId="10" xfId="0" applyFont="1" applyBorder="1" applyAlignment="1">
      <alignment horizontal="center" wrapText="1"/>
    </xf>
    <xf numFmtId="0" fontId="0" fillId="0" borderId="0" xfId="0" applyProtection="1">
      <protection locked="0"/>
    </xf>
    <xf numFmtId="0" fontId="19" fillId="0" borderId="21" xfId="0" applyFont="1" applyBorder="1" applyAlignment="1" applyProtection="1">
      <alignment vertical="top" wrapText="1"/>
      <protection locked="0"/>
    </xf>
    <xf numFmtId="0" fontId="19" fillId="0" borderId="22" xfId="0" applyFont="1" applyBorder="1" applyAlignment="1" applyProtection="1">
      <alignment vertical="top" wrapText="1"/>
      <protection locked="0"/>
    </xf>
    <xf numFmtId="0" fontId="19" fillId="0" borderId="23" xfId="0" applyFont="1" applyBorder="1" applyAlignment="1" applyProtection="1">
      <alignment vertical="top" wrapText="1"/>
      <protection locked="0"/>
    </xf>
    <xf numFmtId="0" fontId="20" fillId="0" borderId="21" xfId="0" applyFont="1" applyBorder="1" applyAlignment="1" applyProtection="1">
      <alignment vertical="top" wrapText="1"/>
      <protection locked="0"/>
    </xf>
    <xf numFmtId="0" fontId="20" fillId="0" borderId="22" xfId="0" applyFont="1" applyBorder="1" applyAlignment="1" applyProtection="1">
      <alignment vertical="top" wrapText="1"/>
      <protection locked="0"/>
    </xf>
    <xf numFmtId="0" fontId="20" fillId="0" borderId="23" xfId="0" applyFont="1" applyBorder="1" applyAlignment="1" applyProtection="1">
      <alignment vertical="top" wrapText="1"/>
      <protection locked="0"/>
    </xf>
    <xf numFmtId="0" fontId="18" fillId="0" borderId="21" xfId="0" applyFont="1" applyBorder="1" applyAlignment="1" applyProtection="1">
      <alignment vertical="top" wrapText="1"/>
      <protection locked="0"/>
    </xf>
    <xf numFmtId="0" fontId="18" fillId="0" borderId="22" xfId="0" applyFont="1" applyBorder="1" applyAlignment="1" applyProtection="1">
      <alignment vertical="top" wrapText="1"/>
      <protection locked="0"/>
    </xf>
    <xf numFmtId="0" fontId="18" fillId="0" borderId="23" xfId="0" applyFont="1" applyBorder="1" applyAlignment="1" applyProtection="1">
      <alignment vertical="top" wrapText="1"/>
      <protection locked="0"/>
    </xf>
    <xf numFmtId="0" fontId="18" fillId="0" borderId="10" xfId="0" applyFont="1" applyBorder="1" applyAlignment="1" applyProtection="1">
      <alignment horizontal="center" vertical="top" wrapText="1"/>
      <protection locked="0"/>
    </xf>
    <xf numFmtId="0" fontId="18" fillId="0" borderId="18" xfId="0" applyFont="1" applyBorder="1" applyAlignment="1" applyProtection="1">
      <alignment horizontal="center" vertical="top" wrapText="1"/>
      <protection locked="0"/>
    </xf>
    <xf numFmtId="0" fontId="18" fillId="0" borderId="21" xfId="0" applyFont="1" applyBorder="1" applyAlignment="1" applyProtection="1">
      <alignment horizontal="center" vertical="top" wrapText="1"/>
      <protection locked="0"/>
    </xf>
    <xf numFmtId="0" fontId="18" fillId="0" borderId="22" xfId="0" applyFont="1" applyBorder="1" applyAlignment="1" applyProtection="1">
      <alignment horizontal="center" vertical="top" wrapText="1"/>
      <protection locked="0"/>
    </xf>
    <xf numFmtId="0" fontId="18" fillId="0" borderId="23" xfId="0" applyFont="1" applyBorder="1" applyAlignment="1" applyProtection="1">
      <alignment horizontal="center" vertical="top" wrapText="1"/>
      <protection locked="0"/>
    </xf>
    <xf numFmtId="0" fontId="18" fillId="0" borderId="17" xfId="0" applyFont="1" applyBorder="1" applyAlignment="1" applyProtection="1">
      <alignment horizontal="center" vertical="top" wrapText="1"/>
      <protection locked="0"/>
    </xf>
    <xf numFmtId="1" fontId="0" fillId="0" borderId="0" xfId="0" applyNumberFormat="1" applyAlignment="1" applyProtection="1">
      <alignment horizontal="right"/>
      <protection locked="0"/>
    </xf>
    <xf numFmtId="1" fontId="18" fillId="0" borderId="18" xfId="0" applyNumberFormat="1" applyFont="1" applyBorder="1" applyAlignment="1" applyProtection="1">
      <alignment horizontal="right" vertical="top" wrapText="1"/>
      <protection locked="0"/>
    </xf>
    <xf numFmtId="1" fontId="18" fillId="0" borderId="17" xfId="0" applyNumberFormat="1" applyFont="1" applyBorder="1" applyAlignment="1" applyProtection="1">
      <alignment horizontal="right" vertical="top" wrapText="1"/>
      <protection locked="0"/>
    </xf>
    <xf numFmtId="0" fontId="18" fillId="0" borderId="19" xfId="0" applyFont="1" applyBorder="1" applyAlignment="1" applyProtection="1">
      <alignment horizontal="center" wrapText="1"/>
      <protection locked="0"/>
    </xf>
    <xf numFmtId="1" fontId="18" fillId="0" borderId="17" xfId="0" applyNumberFormat="1" applyFont="1" applyBorder="1" applyAlignment="1" applyProtection="1">
      <alignment horizontal="left" vertical="top" wrapText="1"/>
      <protection locked="0"/>
    </xf>
    <xf numFmtId="0" fontId="18" fillId="0" borderId="14" xfId="0" applyFont="1" applyBorder="1" applyProtection="1">
      <protection locked="0"/>
    </xf>
    <xf numFmtId="0" fontId="24" fillId="0" borderId="0" xfId="0" applyFont="1"/>
    <xf numFmtId="49" fontId="24" fillId="0" borderId="0" xfId="0" applyNumberFormat="1" applyFont="1" applyAlignment="1">
      <alignment wrapText="1"/>
    </xf>
    <xf numFmtId="49" fontId="24" fillId="0" borderId="0" xfId="0" applyNumberFormat="1" applyFont="1" applyAlignment="1">
      <alignment horizontal="center"/>
    </xf>
    <xf numFmtId="3" fontId="24" fillId="0" borderId="0" xfId="0" applyNumberFormat="1" applyFont="1"/>
    <xf numFmtId="4" fontId="24" fillId="0" borderId="0" xfId="0" applyNumberFormat="1" applyFont="1"/>
    <xf numFmtId="0" fontId="25" fillId="0" borderId="0" xfId="0" applyFont="1"/>
    <xf numFmtId="0" fontId="24" fillId="0" borderId="0" xfId="0" applyFont="1" applyAlignment="1">
      <alignment horizontal="left" vertical="top" wrapText="1"/>
    </xf>
    <xf numFmtId="49" fontId="24" fillId="0" borderId="24" xfId="0" applyNumberFormat="1" applyFont="1" applyBorder="1" applyAlignment="1">
      <alignment horizontal="center" vertical="center" wrapText="1"/>
    </xf>
    <xf numFmtId="49" fontId="24" fillId="0" borderId="24" xfId="0" applyNumberFormat="1" applyFont="1" applyBorder="1" applyAlignment="1">
      <alignment horizontal="center" vertical="top" wrapText="1"/>
    </xf>
    <xf numFmtId="3" fontId="24" fillId="0" borderId="25" xfId="0" applyNumberFormat="1" applyFont="1" applyBorder="1" applyAlignment="1">
      <alignment horizontal="center" vertical="top" wrapText="1"/>
    </xf>
    <xf numFmtId="4" fontId="24" fillId="0" borderId="26" xfId="0" applyNumberFormat="1" applyFont="1" applyBorder="1" applyAlignment="1">
      <alignment horizontal="center" vertical="top" wrapText="1"/>
    </xf>
    <xf numFmtId="4" fontId="24" fillId="0" borderId="25" xfId="0" applyNumberFormat="1" applyFont="1" applyBorder="1" applyAlignment="1">
      <alignment horizontal="center" vertical="top" wrapText="1"/>
    </xf>
    <xf numFmtId="0" fontId="25" fillId="0" borderId="0" xfId="0" applyFont="1" applyAlignment="1">
      <alignment horizontal="left" vertical="top" wrapText="1"/>
    </xf>
    <xf numFmtId="1" fontId="24" fillId="0" borderId="0" xfId="0" applyNumberFormat="1" applyFont="1"/>
    <xf numFmtId="49" fontId="24" fillId="0" borderId="25" xfId="0" applyNumberFormat="1" applyFont="1" applyBorder="1" applyAlignment="1">
      <alignment horizontal="center" wrapText="1"/>
    </xf>
    <xf numFmtId="49" fontId="24" fillId="0" borderId="25" xfId="0" applyNumberFormat="1" applyFont="1" applyBorder="1" applyAlignment="1">
      <alignment horizontal="center"/>
    </xf>
    <xf numFmtId="1" fontId="24" fillId="0" borderId="25" xfId="0" applyNumberFormat="1" applyFont="1" applyBorder="1" applyAlignment="1">
      <alignment horizontal="center"/>
    </xf>
    <xf numFmtId="1" fontId="25" fillId="0" borderId="0" xfId="0" applyNumberFormat="1" applyFont="1"/>
    <xf numFmtId="49" fontId="24" fillId="0" borderId="25" xfId="0" applyNumberFormat="1" applyFont="1" applyBorder="1" applyAlignment="1">
      <alignment wrapText="1"/>
    </xf>
    <xf numFmtId="3" fontId="21" fillId="0" borderId="25" xfId="0" applyNumberFormat="1" applyFont="1" applyBorder="1" applyAlignment="1">
      <alignment horizontal="right"/>
    </xf>
    <xf numFmtId="4" fontId="21" fillId="0" borderId="25" xfId="0" applyNumberFormat="1" applyFont="1" applyBorder="1" applyAlignment="1">
      <alignment horizontal="right"/>
    </xf>
    <xf numFmtId="3" fontId="25" fillId="0" borderId="0" xfId="0" applyNumberFormat="1" applyFont="1"/>
    <xf numFmtId="4" fontId="25" fillId="0" borderId="0" xfId="0" applyNumberFormat="1" applyFont="1"/>
    <xf numFmtId="49" fontId="21" fillId="0" borderId="25" xfId="0" applyNumberFormat="1" applyFont="1" applyBorder="1" applyAlignment="1">
      <alignment horizontal="center"/>
    </xf>
    <xf numFmtId="3" fontId="21" fillId="0" borderId="0" xfId="0" applyNumberFormat="1" applyFont="1"/>
    <xf numFmtId="0" fontId="21" fillId="0" borderId="0" xfId="0" applyFont="1"/>
    <xf numFmtId="49" fontId="24" fillId="0" borderId="27" xfId="0" applyNumberFormat="1" applyFont="1" applyBorder="1" applyAlignment="1">
      <alignment wrapText="1"/>
    </xf>
    <xf numFmtId="49" fontId="21" fillId="0" borderId="27" xfId="0" applyNumberFormat="1" applyFont="1" applyBorder="1" applyAlignment="1">
      <alignment horizontal="center"/>
    </xf>
    <xf numFmtId="3" fontId="21" fillId="0" borderId="27" xfId="0" applyNumberFormat="1" applyFont="1" applyBorder="1" applyAlignment="1">
      <alignment horizontal="right"/>
    </xf>
    <xf numFmtId="4" fontId="21" fillId="0" borderId="27" xfId="0" applyNumberFormat="1" applyFont="1" applyBorder="1" applyAlignment="1">
      <alignment horizontal="right"/>
    </xf>
    <xf numFmtId="0" fontId="21" fillId="0" borderId="0" xfId="0" applyFont="1" applyBorder="1" applyAlignment="1">
      <alignment horizontal="left" vertical="top" wrapText="1"/>
    </xf>
    <xf numFmtId="0" fontId="0" fillId="0" borderId="0" xfId="0" applyAlignment="1">
      <alignment horizontal="right" wrapText="1"/>
    </xf>
    <xf numFmtId="0" fontId="21" fillId="0" borderId="0" xfId="0" applyFont="1" applyFill="1"/>
    <xf numFmtId="3" fontId="21" fillId="0" borderId="0" xfId="0" applyNumberFormat="1" applyFont="1" applyFill="1"/>
    <xf numFmtId="0" fontId="22" fillId="0" borderId="0" xfId="0" applyFont="1" applyFill="1" applyAlignment="1">
      <alignment horizontal="left"/>
    </xf>
    <xf numFmtId="0" fontId="21" fillId="0" borderId="0" xfId="0" applyFont="1" applyFill="1" applyAlignment="1"/>
    <xf numFmtId="0" fontId="21" fillId="0" borderId="24" xfId="0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21" fillId="0" borderId="30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3" fontId="21" fillId="0" borderId="0" xfId="0" applyNumberFormat="1" applyFont="1" applyFill="1" applyBorder="1" applyAlignment="1">
      <alignment horizontal="left" vertical="center" wrapText="1"/>
    </xf>
    <xf numFmtId="3" fontId="21" fillId="0" borderId="0" xfId="0" applyNumberFormat="1" applyFont="1" applyFill="1" applyBorder="1" applyAlignment="1">
      <alignment horizontal="center" vertical="center" wrapText="1"/>
    </xf>
    <xf numFmtId="0" fontId="21" fillId="0" borderId="25" xfId="0" applyFont="1" applyFill="1" applyBorder="1"/>
    <xf numFmtId="1" fontId="21" fillId="0" borderId="25" xfId="0" applyNumberFormat="1" applyFont="1" applyFill="1" applyBorder="1" applyAlignment="1">
      <alignment horizontal="right"/>
    </xf>
    <xf numFmtId="2" fontId="21" fillId="0" borderId="25" xfId="0" applyNumberFormat="1" applyFont="1" applyFill="1" applyBorder="1" applyAlignment="1">
      <alignment horizontal="right"/>
    </xf>
    <xf numFmtId="2" fontId="21" fillId="0" borderId="31" xfId="0" applyNumberFormat="1" applyFont="1" applyFill="1" applyBorder="1" applyAlignment="1">
      <alignment horizontal="right"/>
    </xf>
    <xf numFmtId="3" fontId="21" fillId="0" borderId="0" xfId="0" applyNumberFormat="1" applyFont="1" applyFill="1" applyBorder="1"/>
    <xf numFmtId="0" fontId="22" fillId="0" borderId="26" xfId="0" applyFont="1" applyFill="1" applyBorder="1" applyAlignment="1">
      <alignment horizontal="center"/>
    </xf>
    <xf numFmtId="0" fontId="22" fillId="0" borderId="31" xfId="0" applyFont="1" applyFill="1" applyBorder="1" applyAlignment="1">
      <alignment horizontal="center"/>
    </xf>
    <xf numFmtId="1" fontId="21" fillId="0" borderId="0" xfId="0" applyNumberFormat="1" applyFont="1" applyFill="1"/>
    <xf numFmtId="2" fontId="21" fillId="0" borderId="0" xfId="0" applyNumberFormat="1" applyFont="1" applyFill="1"/>
    <xf numFmtId="3" fontId="27" fillId="0" borderId="0" xfId="0" applyNumberFormat="1" applyFont="1" applyFill="1"/>
    <xf numFmtId="4" fontId="21" fillId="0" borderId="0" xfId="0" applyNumberFormat="1" applyFont="1" applyFill="1"/>
    <xf numFmtId="4" fontId="27" fillId="0" borderId="0" xfId="0" applyNumberFormat="1" applyFont="1" applyFill="1"/>
    <xf numFmtId="2" fontId="21" fillId="0" borderId="31" xfId="0" applyNumberFormat="1" applyFont="1" applyFill="1" applyBorder="1"/>
    <xf numFmtId="1" fontId="21" fillId="0" borderId="25" xfId="0" applyNumberFormat="1" applyFont="1" applyFill="1" applyBorder="1"/>
    <xf numFmtId="2" fontId="21" fillId="0" borderId="25" xfId="0" applyNumberFormat="1" applyFont="1" applyFill="1" applyBorder="1"/>
    <xf numFmtId="0" fontId="0" fillId="0" borderId="0" xfId="0" applyFont="1" applyFill="1"/>
    <xf numFmtId="0" fontId="26" fillId="0" borderId="0" xfId="0" applyFont="1" applyFill="1"/>
    <xf numFmtId="4" fontId="21" fillId="0" borderId="25" xfId="0" applyNumberFormat="1" applyFont="1" applyFill="1" applyBorder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4">
    <dxf>
      <fill>
        <patternFill>
          <bgColor rgb="FFFF0000"/>
        </patternFill>
      </fill>
    </dxf>
    <dxf>
      <fill>
        <patternFill>
          <bgColor rgb="FF00FF00"/>
        </patternFill>
      </fill>
    </dxf>
    <dxf>
      <fill>
        <patternFill>
          <bgColor rgb="FFFF0000"/>
        </patternFill>
      </fill>
    </dxf>
    <dxf>
      <fill>
        <patternFill>
          <bgColor rgb="FF00FF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datok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datok%202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Dodatok%203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5pf%20(rab)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Dodatok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Dodatok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Dodatok 3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pf (rab)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showFormulas="1" tabSelected="1" workbookViewId="0">
      <selection activeCell="D5" sqref="D5"/>
    </sheetView>
  </sheetViews>
  <sheetFormatPr defaultColWidth="9.33203125" defaultRowHeight="12.75"/>
  <cols>
    <col min="1" max="1" width="6.1640625" customWidth="1"/>
    <col min="2" max="3" width="6.33203125" customWidth="1"/>
    <col min="4" max="4" width="6.83203125" customWidth="1"/>
    <col min="5" max="5" width="6" customWidth="1"/>
    <col min="6" max="6" width="9.1640625" customWidth="1"/>
    <col min="7" max="7" width="11.6640625" customWidth="1"/>
    <col min="8" max="8" width="5.33203125" customWidth="1"/>
    <col min="9" max="9" width="6.83203125" customWidth="1"/>
  </cols>
  <sheetData>
    <row r="1" spans="1:9">
      <c r="A1" s="1" t="s">
        <v>0</v>
      </c>
      <c r="B1" s="1"/>
      <c r="C1" s="1"/>
      <c r="D1" s="1"/>
      <c r="E1" s="1"/>
      <c r="F1" s="1"/>
      <c r="G1" s="1"/>
    </row>
    <row r="2" spans="1:9">
      <c r="A2" s="2"/>
    </row>
    <row r="3" spans="1:9" ht="35.25" customHeight="1">
      <c r="A3" s="3" t="s">
        <v>1</v>
      </c>
      <c r="B3" s="3"/>
      <c r="C3" s="3"/>
      <c r="D3" s="3"/>
      <c r="E3" s="3"/>
      <c r="F3" s="3"/>
      <c r="G3" s="3"/>
    </row>
    <row r="4" spans="1:9" ht="15.75" customHeight="1">
      <c r="B4" s="4"/>
      <c r="C4" s="5" t="s">
        <v>2</v>
      </c>
      <c r="D4" s="6" t="s">
        <v>3</v>
      </c>
      <c r="E4" s="6"/>
    </row>
    <row r="5" spans="1:9" ht="16.5" customHeight="1" thickBot="1">
      <c r="A5" s="7"/>
    </row>
    <row r="6" spans="1:9" ht="14.25" customHeight="1" thickBot="1">
      <c r="A6" s="9" t="s">
        <v>4</v>
      </c>
      <c r="B6" s="11"/>
      <c r="C6" s="11"/>
      <c r="D6" s="11"/>
      <c r="E6" s="10"/>
      <c r="F6" s="8" t="s">
        <v>5</v>
      </c>
      <c r="G6" s="12" t="s">
        <v>6</v>
      </c>
      <c r="H6" s="13"/>
      <c r="I6" s="13"/>
    </row>
    <row r="7" spans="1:9" ht="2.25" hidden="1" customHeight="1">
      <c r="A7" s="14"/>
      <c r="B7" s="15"/>
      <c r="C7" s="15"/>
      <c r="D7" s="15"/>
      <c r="E7" s="16"/>
      <c r="F7" s="17"/>
      <c r="G7" s="18"/>
      <c r="H7" s="19"/>
      <c r="I7" s="19"/>
    </row>
    <row r="8" spans="1:9" ht="34.5" customHeight="1">
      <c r="A8" s="20" t="s">
        <v>7</v>
      </c>
      <c r="B8" s="21"/>
      <c r="C8" s="21"/>
      <c r="D8" s="21"/>
      <c r="E8" s="22"/>
      <c r="F8" s="23"/>
      <c r="G8" s="24" t="s">
        <v>8</v>
      </c>
      <c r="H8" s="25"/>
      <c r="I8" s="25"/>
    </row>
    <row r="9" spans="1:9" ht="25.5" customHeight="1">
      <c r="A9" s="26" t="s">
        <v>9</v>
      </c>
      <c r="B9" s="27"/>
      <c r="C9" s="27"/>
      <c r="D9" s="27"/>
      <c r="E9" s="28"/>
      <c r="F9" s="30" t="s">
        <v>10</v>
      </c>
      <c r="G9" s="24"/>
      <c r="H9" s="25"/>
      <c r="I9" s="25"/>
    </row>
    <row r="10" spans="1:9" ht="13.5" customHeight="1" thickBot="1">
      <c r="A10" s="31" t="s">
        <v>11</v>
      </c>
      <c r="B10" s="33"/>
      <c r="C10" s="33"/>
      <c r="D10" s="33"/>
      <c r="E10" s="32"/>
      <c r="F10" s="29"/>
      <c r="G10" s="24"/>
      <c r="H10" s="25"/>
      <c r="I10" s="25"/>
    </row>
    <row r="11" spans="1:9" ht="29.25" customHeight="1">
      <c r="A11" s="20" t="s">
        <v>12</v>
      </c>
      <c r="B11" s="21"/>
      <c r="C11" s="21"/>
      <c r="D11" s="21"/>
      <c r="E11" s="22"/>
      <c r="F11" s="34"/>
      <c r="G11" s="24"/>
      <c r="H11" s="25"/>
      <c r="I11" s="25"/>
    </row>
    <row r="12" spans="1:9" ht="13.5" customHeight="1">
      <c r="A12" s="35" t="s">
        <v>13</v>
      </c>
      <c r="B12" s="36"/>
      <c r="C12" s="36"/>
      <c r="D12" s="36"/>
      <c r="E12" s="37"/>
      <c r="F12" s="30" t="s">
        <v>14</v>
      </c>
      <c r="G12" s="38"/>
    </row>
    <row r="13" spans="1:9" ht="51.75" customHeight="1" thickBot="1">
      <c r="A13" s="39" t="s">
        <v>15</v>
      </c>
      <c r="B13" s="41"/>
      <c r="C13" s="41"/>
      <c r="D13" s="41"/>
      <c r="E13" s="40"/>
      <c r="F13" s="29"/>
      <c r="G13" s="38"/>
      <c r="H13" s="42"/>
      <c r="I13" s="42" t="s">
        <v>16</v>
      </c>
    </row>
    <row r="14" spans="1:9" ht="25.5" customHeight="1">
      <c r="A14" s="20" t="s">
        <v>17</v>
      </c>
      <c r="B14" s="21"/>
      <c r="C14" s="21"/>
      <c r="D14" s="21"/>
      <c r="E14" s="22"/>
      <c r="F14" s="43" t="s">
        <v>18</v>
      </c>
      <c r="G14" s="38"/>
    </row>
    <row r="15" spans="1:9" ht="12.75" customHeight="1" thickBot="1">
      <c r="A15" s="39" t="s">
        <v>19</v>
      </c>
      <c r="B15" s="41"/>
      <c r="C15" s="41"/>
      <c r="D15" s="41"/>
      <c r="E15" s="40"/>
      <c r="F15" s="29"/>
      <c r="G15" s="38"/>
    </row>
    <row r="16" spans="1:9" ht="13.5" customHeight="1" thickBot="1">
      <c r="A16" s="2"/>
    </row>
    <row r="17" spans="1:9" s="44" customFormat="1" ht="13.5" customHeight="1" thickBot="1">
      <c r="A17" s="45" t="s">
        <v>20</v>
      </c>
      <c r="B17" s="47"/>
      <c r="C17" s="47"/>
      <c r="D17" s="47"/>
      <c r="E17" s="47"/>
      <c r="F17" s="47"/>
      <c r="G17" s="47"/>
      <c r="H17" s="47"/>
      <c r="I17" s="46"/>
    </row>
    <row r="18" spans="1:9" s="44" customFormat="1" ht="14.25" customHeight="1" thickBot="1">
      <c r="A18" s="48" t="s">
        <v>21</v>
      </c>
      <c r="B18" s="50"/>
      <c r="C18" s="50"/>
      <c r="D18" s="50"/>
      <c r="E18" s="50"/>
      <c r="F18" s="50"/>
      <c r="G18" s="50"/>
      <c r="H18" s="50"/>
      <c r="I18" s="49"/>
    </row>
    <row r="19" spans="1:9" s="44" customFormat="1" ht="13.5" customHeight="1" thickBot="1">
      <c r="A19" s="51"/>
      <c r="B19" s="53"/>
      <c r="C19" s="53"/>
      <c r="D19" s="53"/>
      <c r="E19" s="53"/>
      <c r="F19" s="53"/>
      <c r="G19" s="53"/>
      <c r="H19" s="53"/>
      <c r="I19" s="52"/>
    </row>
    <row r="20" spans="1:9" s="44" customFormat="1" ht="13.5" customHeight="1" thickBot="1">
      <c r="A20" s="45" t="s">
        <v>22</v>
      </c>
      <c r="B20" s="47"/>
      <c r="C20" s="47"/>
      <c r="D20" s="47"/>
      <c r="E20" s="47"/>
      <c r="F20" s="47"/>
      <c r="G20" s="47"/>
      <c r="H20" s="47"/>
      <c r="I20" s="46"/>
    </row>
    <row r="21" spans="1:9" s="44" customFormat="1" ht="13.5" customHeight="1" thickBot="1">
      <c r="A21" s="51"/>
      <c r="B21" s="53"/>
      <c r="C21" s="53"/>
      <c r="D21" s="53"/>
      <c r="E21" s="53"/>
      <c r="F21" s="53"/>
      <c r="G21" s="53"/>
      <c r="H21" s="53"/>
      <c r="I21" s="52"/>
    </row>
    <row r="22" spans="1:9" s="44" customFormat="1" ht="13.5" customHeight="1" thickBot="1">
      <c r="A22" s="51"/>
      <c r="B22" s="53"/>
      <c r="C22" s="53"/>
      <c r="D22" s="53"/>
      <c r="E22" s="53"/>
      <c r="F22" s="53"/>
      <c r="G22" s="53"/>
      <c r="H22" s="53"/>
      <c r="I22" s="52"/>
    </row>
    <row r="23" spans="1:9" s="44" customFormat="1" ht="13.5" customHeight="1" thickBot="1">
      <c r="A23" s="54" t="s">
        <v>23</v>
      </c>
      <c r="B23" s="56" t="s">
        <v>24</v>
      </c>
      <c r="C23" s="58"/>
      <c r="D23" s="58"/>
      <c r="E23" s="58"/>
      <c r="F23" s="58"/>
      <c r="G23" s="58"/>
      <c r="H23" s="58"/>
      <c r="I23" s="57"/>
    </row>
    <row r="24" spans="1:9" s="44" customFormat="1" ht="67.5" customHeight="1" thickBot="1">
      <c r="A24" s="55"/>
      <c r="B24" s="59" t="s">
        <v>25</v>
      </c>
      <c r="C24" s="59" t="s">
        <v>26</v>
      </c>
      <c r="D24" s="59" t="s">
        <v>27</v>
      </c>
      <c r="E24" s="59" t="s">
        <v>28</v>
      </c>
      <c r="F24" s="59" t="s">
        <v>29</v>
      </c>
      <c r="G24" s="59" t="s">
        <v>30</v>
      </c>
      <c r="H24" s="59"/>
      <c r="I24" s="59" t="s">
        <v>31</v>
      </c>
    </row>
    <row r="25" spans="1:9" s="60" customFormat="1" ht="13.5" customHeight="1" thickBot="1">
      <c r="A25" s="61">
        <v>1</v>
      </c>
      <c r="B25" s="62">
        <v>2</v>
      </c>
      <c r="C25" s="62">
        <v>3</v>
      </c>
      <c r="D25" s="63">
        <v>4</v>
      </c>
      <c r="E25" s="62">
        <v>5</v>
      </c>
      <c r="F25" s="62">
        <v>6</v>
      </c>
      <c r="G25" s="62">
        <v>7</v>
      </c>
      <c r="H25" s="62">
        <v>8</v>
      </c>
      <c r="I25" s="64">
        <v>9</v>
      </c>
    </row>
    <row r="26" spans="1:9" s="44" customFormat="1">
      <c r="A26" s="65" t="s">
        <v>32</v>
      </c>
      <c r="B26" s="65"/>
      <c r="C26" s="65"/>
      <c r="D26" s="65"/>
      <c r="E26" s="65"/>
      <c r="F26" s="65"/>
    </row>
    <row r="27" spans="1:9" s="44" customFormat="1"/>
  </sheetData>
  <mergeCells count="26">
    <mergeCell ref="A23:A24"/>
    <mergeCell ref="B23:I23"/>
    <mergeCell ref="A26:F26"/>
    <mergeCell ref="A17:I17"/>
    <mergeCell ref="A18:I18"/>
    <mergeCell ref="A19:I19"/>
    <mergeCell ref="A20:I20"/>
    <mergeCell ref="A21:I21"/>
    <mergeCell ref="A22:I22"/>
    <mergeCell ref="A11:E11"/>
    <mergeCell ref="A12:E12"/>
    <mergeCell ref="F12:F13"/>
    <mergeCell ref="A13:E13"/>
    <mergeCell ref="A14:E14"/>
    <mergeCell ref="F14:F15"/>
    <mergeCell ref="A15:E15"/>
    <mergeCell ref="A1:G1"/>
    <mergeCell ref="A3:G3"/>
    <mergeCell ref="D4:E4"/>
    <mergeCell ref="A6:E6"/>
    <mergeCell ref="G6:I6"/>
    <mergeCell ref="A8:E8"/>
    <mergeCell ref="G8:I11"/>
    <mergeCell ref="A9:E9"/>
    <mergeCell ref="F9:F10"/>
    <mergeCell ref="A10:E10"/>
  </mergeCells>
  <pageMargins left="0.59055118110236227" right="0.39370078740157483" top="0.39370078740157483" bottom="0.39370078740157483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2:I34"/>
  <sheetViews>
    <sheetView topLeftCell="A5" zoomScale="160" workbookViewId="0">
      <selection activeCell="D10" sqref="D10"/>
    </sheetView>
  </sheetViews>
  <sheetFormatPr defaultColWidth="9.33203125" defaultRowHeight="11.25" customHeight="1"/>
  <cols>
    <col min="1" max="1" width="42" style="67" customWidth="1"/>
    <col min="2" max="2" width="6.33203125" style="68" customWidth="1"/>
    <col min="3" max="3" width="10.5" style="69" customWidth="1"/>
    <col min="4" max="4" width="19.1640625" style="70" customWidth="1"/>
    <col min="5" max="5" width="20.83203125" style="70" customWidth="1"/>
    <col min="6" max="7" width="9.33203125" style="66" hidden="1" customWidth="1"/>
    <col min="8" max="9" width="9.33203125" style="71" hidden="1" customWidth="1"/>
    <col min="10" max="16384" width="9.33203125" style="66"/>
  </cols>
  <sheetData>
    <row r="2" spans="1:9" s="72" customFormat="1" ht="67.5" customHeight="1">
      <c r="A2" s="73" t="s">
        <v>33</v>
      </c>
      <c r="B2" s="74" t="s">
        <v>34</v>
      </c>
      <c r="C2" s="75" t="s">
        <v>35</v>
      </c>
      <c r="D2" s="76" t="s">
        <v>36</v>
      </c>
      <c r="E2" s="77" t="s">
        <v>37</v>
      </c>
      <c r="H2" s="78"/>
      <c r="I2" s="78"/>
    </row>
    <row r="3" spans="1:9" s="79" customFormat="1" ht="11.25" customHeight="1">
      <c r="A3" s="80" t="s">
        <v>38</v>
      </c>
      <c r="B3" s="81" t="s">
        <v>39</v>
      </c>
      <c r="C3" s="82">
        <v>1</v>
      </c>
      <c r="D3" s="82">
        <v>2</v>
      </c>
      <c r="E3" s="82">
        <v>3</v>
      </c>
      <c r="H3" s="83"/>
      <c r="I3" s="83"/>
    </row>
    <row r="4" spans="1:9" ht="55.5" customHeight="1">
      <c r="A4" s="84" t="s">
        <v>40</v>
      </c>
      <c r="B4" s="81" t="s">
        <v>41</v>
      </c>
      <c r="C4" s="85">
        <v>523637</v>
      </c>
      <c r="D4" s="86">
        <v>2395607.6</v>
      </c>
      <c r="E4" s="86">
        <v>4574.8999999999996</v>
      </c>
      <c r="F4" s="69">
        <f>SUM(C5:C16)</f>
        <v>493456</v>
      </c>
      <c r="G4" s="70">
        <f>SUM(D5:D16)</f>
        <v>1969642.4000000001</v>
      </c>
      <c r="H4" s="87">
        <f>F4-C4</f>
        <v>-30181</v>
      </c>
      <c r="I4" s="88">
        <f>G4-D4</f>
        <v>-425965.19999999995</v>
      </c>
    </row>
    <row r="5" spans="1:9" ht="12.75" customHeight="1">
      <c r="A5" s="84" t="s">
        <v>42</v>
      </c>
      <c r="B5" s="81" t="s">
        <v>43</v>
      </c>
      <c r="C5" s="85">
        <v>396</v>
      </c>
      <c r="D5" s="86">
        <v>272.10000000000002</v>
      </c>
      <c r="E5" s="86">
        <v>687.1</v>
      </c>
    </row>
    <row r="6" spans="1:9" ht="12.75" customHeight="1">
      <c r="A6" s="84" t="s">
        <v>44</v>
      </c>
      <c r="B6" s="81" t="s">
        <v>45</v>
      </c>
      <c r="C6" s="85">
        <v>37</v>
      </c>
      <c r="D6" s="86">
        <v>32.799999999999997</v>
      </c>
      <c r="E6" s="86">
        <v>886.5</v>
      </c>
    </row>
    <row r="7" spans="1:9" ht="12.75" customHeight="1">
      <c r="A7" s="84" t="s">
        <v>46</v>
      </c>
      <c r="B7" s="81" t="s">
        <v>47</v>
      </c>
      <c r="C7" s="85">
        <v>752</v>
      </c>
      <c r="D7" s="86">
        <v>787.7</v>
      </c>
      <c r="E7" s="86">
        <v>1047.5</v>
      </c>
    </row>
    <row r="8" spans="1:9" ht="12.75" customHeight="1">
      <c r="A8" s="84" t="s">
        <v>48</v>
      </c>
      <c r="B8" s="81" t="s">
        <v>49</v>
      </c>
      <c r="C8" s="85">
        <v>44</v>
      </c>
      <c r="D8" s="86">
        <v>50.7</v>
      </c>
      <c r="E8" s="86">
        <v>1152.5999999999999</v>
      </c>
    </row>
    <row r="9" spans="1:9" ht="12.75" customHeight="1">
      <c r="A9" s="84" t="s">
        <v>50</v>
      </c>
      <c r="B9" s="81" t="s">
        <v>51</v>
      </c>
      <c r="C9" s="85">
        <v>1759</v>
      </c>
      <c r="D9" s="86">
        <v>2216.5</v>
      </c>
      <c r="E9" s="86">
        <v>1260.0999999999999</v>
      </c>
    </row>
    <row r="10" spans="1:9" ht="12.75" customHeight="1">
      <c r="A10" s="84" t="s">
        <v>52</v>
      </c>
      <c r="B10" s="81" t="s">
        <v>53</v>
      </c>
      <c r="C10" s="85">
        <v>174</v>
      </c>
      <c r="D10" s="86">
        <v>231.6</v>
      </c>
      <c r="E10" s="86">
        <v>1331.1</v>
      </c>
    </row>
    <row r="11" spans="1:9" ht="12.75" customHeight="1">
      <c r="A11" s="84" t="s">
        <v>54</v>
      </c>
      <c r="B11" s="81" t="s">
        <v>55</v>
      </c>
      <c r="C11" s="85">
        <v>97</v>
      </c>
      <c r="D11" s="86">
        <v>141.19999999999999</v>
      </c>
      <c r="E11" s="86">
        <v>1455.4</v>
      </c>
    </row>
    <row r="12" spans="1:9" ht="12.75" customHeight="1">
      <c r="A12" s="84" t="s">
        <v>56</v>
      </c>
      <c r="B12" s="81" t="s">
        <v>57</v>
      </c>
      <c r="C12" s="85">
        <v>417</v>
      </c>
      <c r="D12" s="86">
        <v>717.9</v>
      </c>
      <c r="E12" s="86">
        <v>1721.7</v>
      </c>
    </row>
    <row r="13" spans="1:9" ht="12.75" customHeight="1">
      <c r="A13" s="84" t="s">
        <v>58</v>
      </c>
      <c r="B13" s="81" t="s">
        <v>59</v>
      </c>
      <c r="C13" s="85">
        <v>187587</v>
      </c>
      <c r="D13" s="86">
        <v>488268.4</v>
      </c>
      <c r="E13" s="86">
        <v>2602.9</v>
      </c>
    </row>
    <row r="14" spans="1:9" ht="12.75" customHeight="1">
      <c r="A14" s="84" t="s">
        <v>60</v>
      </c>
      <c r="B14" s="81" t="s">
        <v>61</v>
      </c>
      <c r="C14" s="85">
        <v>120019</v>
      </c>
      <c r="D14" s="86">
        <v>424468.2</v>
      </c>
      <c r="E14" s="86">
        <v>3536.7</v>
      </c>
    </row>
    <row r="15" spans="1:9" ht="12.75" customHeight="1">
      <c r="A15" s="84" t="s">
        <v>62</v>
      </c>
      <c r="B15" s="81" t="s">
        <v>63</v>
      </c>
      <c r="C15" s="85">
        <v>76334</v>
      </c>
      <c r="D15" s="86">
        <v>336398.8</v>
      </c>
      <c r="E15" s="86">
        <v>4406.8999999999996</v>
      </c>
    </row>
    <row r="16" spans="1:9" ht="12.75" customHeight="1">
      <c r="A16" s="84" t="s">
        <v>64</v>
      </c>
      <c r="B16" s="81" t="s">
        <v>65</v>
      </c>
      <c r="C16" s="85">
        <v>105840</v>
      </c>
      <c r="D16" s="86">
        <v>716056.5</v>
      </c>
      <c r="E16" s="86">
        <v>6765.5</v>
      </c>
    </row>
    <row r="17" spans="1:9" ht="12.75" customHeight="1">
      <c r="A17" s="84" t="s">
        <v>66</v>
      </c>
      <c r="B17" s="89" t="s">
        <v>67</v>
      </c>
      <c r="C17" s="85">
        <v>30181</v>
      </c>
      <c r="D17" s="86">
        <v>425965.2</v>
      </c>
      <c r="E17" s="86">
        <v>14113.7</v>
      </c>
    </row>
    <row r="18" spans="1:9" ht="45.75" customHeight="1">
      <c r="A18" s="84" t="s">
        <v>68</v>
      </c>
      <c r="B18" s="89" t="s">
        <v>69</v>
      </c>
      <c r="C18" s="85">
        <v>399569</v>
      </c>
      <c r="D18" s="86">
        <v>1903142</v>
      </c>
      <c r="E18" s="86">
        <v>4763</v>
      </c>
      <c r="F18" s="69">
        <f>SUM(C18:C23)</f>
        <v>523637</v>
      </c>
      <c r="G18" s="70">
        <f>SUM(D18:D23)</f>
        <v>2395607.6</v>
      </c>
      <c r="H18" s="87">
        <f>F18-C4</f>
        <v>0</v>
      </c>
      <c r="I18" s="88">
        <f>G18-D4</f>
        <v>0</v>
      </c>
    </row>
    <row r="19" spans="1:9" ht="14.25" customHeight="1">
      <c r="A19" s="84" t="s">
        <v>70</v>
      </c>
      <c r="B19" s="89" t="s">
        <v>71</v>
      </c>
      <c r="C19" s="85">
        <v>84174</v>
      </c>
      <c r="D19" s="86">
        <v>306409.5</v>
      </c>
      <c r="E19" s="86">
        <v>3640.2</v>
      </c>
    </row>
    <row r="20" spans="1:9" ht="14.25" customHeight="1">
      <c r="A20" s="84" t="s">
        <v>72</v>
      </c>
      <c r="B20" s="89" t="s">
        <v>73</v>
      </c>
      <c r="C20" s="85">
        <v>22899</v>
      </c>
      <c r="D20" s="86">
        <v>85012.5</v>
      </c>
      <c r="E20" s="86">
        <v>3712.5</v>
      </c>
    </row>
    <row r="21" spans="1:9" ht="14.25" customHeight="1">
      <c r="A21" s="84" t="s">
        <v>74</v>
      </c>
      <c r="B21" s="89" t="s">
        <v>75</v>
      </c>
      <c r="C21" s="85">
        <v>12896</v>
      </c>
      <c r="D21" s="86">
        <v>65191.4</v>
      </c>
      <c r="E21" s="86">
        <v>5055.2</v>
      </c>
    </row>
    <row r="22" spans="1:9" ht="14.25" customHeight="1">
      <c r="A22" s="84" t="s">
        <v>76</v>
      </c>
      <c r="B22" s="89" t="s">
        <v>77</v>
      </c>
      <c r="C22" s="85">
        <v>3864</v>
      </c>
      <c r="D22" s="86">
        <v>9217.2000000000007</v>
      </c>
      <c r="E22" s="86">
        <v>2385.4</v>
      </c>
    </row>
    <row r="23" spans="1:9" ht="14.25" customHeight="1">
      <c r="A23" s="84" t="s">
        <v>78</v>
      </c>
      <c r="B23" s="89" t="s">
        <v>79</v>
      </c>
      <c r="C23" s="85">
        <v>235</v>
      </c>
      <c r="D23" s="86">
        <v>26635</v>
      </c>
      <c r="E23" s="86">
        <v>113340.5</v>
      </c>
    </row>
    <row r="24" spans="1:9" ht="42.75" customHeight="1">
      <c r="A24" s="84" t="s">
        <v>80</v>
      </c>
      <c r="B24" s="89" t="s">
        <v>81</v>
      </c>
      <c r="C24" s="85">
        <v>3713</v>
      </c>
      <c r="D24" s="86">
        <v>4526.3</v>
      </c>
      <c r="E24" s="86">
        <v>1219</v>
      </c>
      <c r="F24" s="69">
        <f>SUM(C24:C26)</f>
        <v>523637</v>
      </c>
      <c r="G24" s="70">
        <f>SUM(D24:D26)</f>
        <v>2395607.6</v>
      </c>
      <c r="H24" s="87">
        <f>F24-C4</f>
        <v>0</v>
      </c>
      <c r="I24" s="88">
        <f>G24-D4</f>
        <v>0</v>
      </c>
    </row>
    <row r="25" spans="1:9" ht="11.25" customHeight="1">
      <c r="A25" s="84" t="s">
        <v>82</v>
      </c>
      <c r="B25" s="89" t="s">
        <v>83</v>
      </c>
      <c r="C25" s="85">
        <v>19736</v>
      </c>
      <c r="D25" s="86">
        <v>41307.4</v>
      </c>
      <c r="E25" s="86">
        <v>2093</v>
      </c>
    </row>
    <row r="26" spans="1:9" ht="11.25" customHeight="1">
      <c r="A26" s="84" t="s">
        <v>84</v>
      </c>
      <c r="B26" s="89" t="s">
        <v>85</v>
      </c>
      <c r="C26" s="85">
        <v>500188</v>
      </c>
      <c r="D26" s="86">
        <v>2349773.9</v>
      </c>
      <c r="E26" s="86">
        <v>4697.8</v>
      </c>
    </row>
    <row r="27" spans="1:9" ht="22.5" customHeight="1">
      <c r="A27" s="84" t="s">
        <v>86</v>
      </c>
      <c r="B27" s="89" t="s">
        <v>87</v>
      </c>
      <c r="C27" s="85">
        <v>152014</v>
      </c>
      <c r="D27" s="86">
        <v>732525.3</v>
      </c>
      <c r="E27" s="86">
        <v>4818.8</v>
      </c>
    </row>
    <row r="28" spans="1:9" s="91" customFormat="1" ht="22.5" customHeight="1">
      <c r="A28" s="84" t="s">
        <v>88</v>
      </c>
      <c r="B28" s="89" t="s">
        <v>89</v>
      </c>
      <c r="C28" s="85"/>
      <c r="D28" s="86"/>
      <c r="E28" s="86"/>
    </row>
    <row r="29" spans="1:9" s="91" customFormat="1" ht="6.75" customHeight="1">
      <c r="A29" s="92"/>
      <c r="B29" s="93"/>
      <c r="C29" s="94"/>
      <c r="D29" s="95"/>
      <c r="E29" s="95"/>
    </row>
    <row r="30" spans="1:9" ht="11.25" customHeight="1">
      <c r="A30" s="96" t="s">
        <v>90</v>
      </c>
      <c r="B30" s="96"/>
      <c r="C30" s="96"/>
      <c r="D30" s="96"/>
      <c r="E30" s="96"/>
    </row>
    <row r="31" spans="1:9" ht="11.25" customHeight="1">
      <c r="A31" s="96"/>
      <c r="B31" s="96"/>
      <c r="C31" s="96"/>
      <c r="D31" s="96"/>
      <c r="E31" s="96"/>
    </row>
    <row r="32" spans="1:9" ht="40.5" customHeight="1">
      <c r="A32" s="97" t="s">
        <v>91</v>
      </c>
      <c r="B32" s="97"/>
      <c r="C32" s="97"/>
      <c r="D32" s="97" t="s">
        <v>92</v>
      </c>
      <c r="E32" s="97"/>
      <c r="F32" s="97"/>
      <c r="G32" s="97"/>
    </row>
    <row r="34" spans="1:3" ht="22.5" customHeight="1">
      <c r="A34" s="97" t="s">
        <v>93</v>
      </c>
      <c r="B34" s="97"/>
      <c r="C34" s="97"/>
    </row>
  </sheetData>
  <mergeCells count="4">
    <mergeCell ref="A30:E31"/>
    <mergeCell ref="A32:C32"/>
    <mergeCell ref="D32:G32"/>
    <mergeCell ref="A34:C34"/>
  </mergeCells>
  <pageMargins left="0.39370078740157483" right="0.39370078740157483" top="0.39370078740157483" bottom="0.39370078740157483" header="0" footer="0.11811023622047245"/>
  <pageSetup paperSize="9" fitToHeight="42" orientation="portrait"/>
  <headerFooter>
    <oddFooter>&amp;R&amp;6&amp;P/&amp;N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B2:G13"/>
  <sheetViews>
    <sheetView workbookViewId="0">
      <selection activeCell="H23" sqref="H23"/>
    </sheetView>
  </sheetViews>
  <sheetFormatPr defaultColWidth="9.33203125" defaultRowHeight="12.75"/>
  <cols>
    <col min="3" max="3" width="12.33203125" customWidth="1"/>
    <col min="6" max="6" width="12.6640625" customWidth="1"/>
  </cols>
  <sheetData>
    <row r="2" spans="2:7">
      <c r="B2" s="2" t="s">
        <v>94</v>
      </c>
      <c r="G2" s="2" t="s">
        <v>95</v>
      </c>
    </row>
    <row r="3" spans="2:7">
      <c r="B3" s="2" t="s">
        <v>41</v>
      </c>
      <c r="C3" s="85">
        <f>'5pf'!C4</f>
        <v>523637</v>
      </c>
      <c r="D3" s="2" t="s">
        <v>96</v>
      </c>
      <c r="E3" s="2" t="s">
        <v>97</v>
      </c>
      <c r="F3" s="85">
        <f>SUM('5pf'!C5:C17)</f>
        <v>523637</v>
      </c>
      <c r="G3" t="str">
        <f>IF(F3=C3,"+","-")</f>
        <v>+</v>
      </c>
    </row>
    <row r="4" spans="2:7">
      <c r="B4" s="2" t="s">
        <v>41</v>
      </c>
      <c r="C4" s="85">
        <f>'5pf'!C4</f>
        <v>523637</v>
      </c>
      <c r="D4" s="2" t="s">
        <v>96</v>
      </c>
      <c r="E4" s="2" t="s">
        <v>98</v>
      </c>
      <c r="F4" s="85">
        <f>SUM('5pf'!C18:C23)</f>
        <v>523637</v>
      </c>
      <c r="G4" t="str">
        <f>IF(F4=C4,"+","-")</f>
        <v>+</v>
      </c>
    </row>
    <row r="5" spans="2:7">
      <c r="B5" s="2" t="s">
        <v>41</v>
      </c>
      <c r="C5" s="85">
        <f>'5pf'!C4</f>
        <v>523637</v>
      </c>
      <c r="D5" s="2" t="s">
        <v>96</v>
      </c>
      <c r="E5" s="2" t="s">
        <v>99</v>
      </c>
      <c r="F5" s="85">
        <f>SUM('5pf'!C24:C26)</f>
        <v>523637</v>
      </c>
      <c r="G5" t="str">
        <f>IF(F5=C5,"+","-")</f>
        <v>+</v>
      </c>
    </row>
    <row r="6" spans="2:7">
      <c r="B6" s="2" t="s">
        <v>41</v>
      </c>
      <c r="C6" s="85">
        <f>'5pf'!C4</f>
        <v>523637</v>
      </c>
      <c r="D6" s="2" t="s">
        <v>100</v>
      </c>
      <c r="E6" s="2" t="s">
        <v>87</v>
      </c>
      <c r="F6" s="85">
        <f>'5pf'!C27</f>
        <v>152014</v>
      </c>
      <c r="G6" t="str">
        <f>IF(F6&lt;=C6,"+","-")</f>
        <v>+</v>
      </c>
    </row>
    <row r="7" spans="2:7">
      <c r="B7" s="2" t="s">
        <v>89</v>
      </c>
      <c r="C7" s="85">
        <f>'5pf'!C28</f>
        <v>0</v>
      </c>
      <c r="D7" s="2" t="s">
        <v>96</v>
      </c>
      <c r="E7" s="2" t="s">
        <v>101</v>
      </c>
      <c r="F7" s="85">
        <f>'5pf (раб)'!C28</f>
        <v>0</v>
      </c>
      <c r="G7" t="str">
        <f>IF(F7=C7,"+","-")</f>
        <v>+</v>
      </c>
    </row>
    <row r="8" spans="2:7">
      <c r="B8" s="2" t="s">
        <v>102</v>
      </c>
    </row>
    <row r="9" spans="2:7">
      <c r="B9" s="2" t="s">
        <v>41</v>
      </c>
      <c r="C9" s="86">
        <f>'5pf'!D4</f>
        <v>2395607.6</v>
      </c>
      <c r="D9" s="2" t="s">
        <v>96</v>
      </c>
      <c r="E9" s="2" t="s">
        <v>97</v>
      </c>
      <c r="F9" s="86">
        <f>SUM('5pf'!D5:D17)</f>
        <v>2395607.6</v>
      </c>
      <c r="G9" t="str">
        <f>IF(F9=C9,"+","-")</f>
        <v>+</v>
      </c>
    </row>
    <row r="10" spans="2:7">
      <c r="B10" s="2" t="s">
        <v>41</v>
      </c>
      <c r="C10" s="86">
        <f>'5pf'!D4</f>
        <v>2395607.6</v>
      </c>
      <c r="D10" s="2" t="s">
        <v>96</v>
      </c>
      <c r="E10" s="2" t="s">
        <v>98</v>
      </c>
      <c r="F10" s="86">
        <f>SUM('5pf'!D18:D23)</f>
        <v>2395607.6</v>
      </c>
      <c r="G10" t="str">
        <f>IF(F10=C10,"+","-")</f>
        <v>+</v>
      </c>
    </row>
    <row r="11" spans="2:7">
      <c r="B11" s="2" t="s">
        <v>41</v>
      </c>
      <c r="C11" s="86">
        <f>'5pf'!D4</f>
        <v>2395607.6</v>
      </c>
      <c r="D11" s="2" t="s">
        <v>96</v>
      </c>
      <c r="E11" s="2" t="s">
        <v>99</v>
      </c>
      <c r="F11" s="86">
        <f>SUM('5pf'!D24:D26)</f>
        <v>2395607.6</v>
      </c>
      <c r="G11" t="str">
        <f>IF(F11=C11,"+","-")</f>
        <v>+</v>
      </c>
    </row>
    <row r="12" spans="2:7">
      <c r="B12" s="2" t="s">
        <v>41</v>
      </c>
      <c r="C12" s="86">
        <f>'5pf'!D4</f>
        <v>2395607.6</v>
      </c>
      <c r="D12" s="2" t="s">
        <v>100</v>
      </c>
      <c r="E12" s="2" t="s">
        <v>87</v>
      </c>
      <c r="F12" s="86">
        <f>'5pf'!D27</f>
        <v>732525.3</v>
      </c>
      <c r="G12" t="str">
        <f>IF(F12&lt;=C12,"+","-")</f>
        <v>+</v>
      </c>
    </row>
    <row r="13" spans="2:7">
      <c r="B13" s="2" t="s">
        <v>89</v>
      </c>
      <c r="C13" s="86">
        <f>'5pf'!D28</f>
        <v>0</v>
      </c>
      <c r="D13" s="2" t="s">
        <v>96</v>
      </c>
      <c r="E13" s="2" t="s">
        <v>101</v>
      </c>
      <c r="F13" s="86">
        <f>'5pf (раб)'!D28</f>
        <v>0</v>
      </c>
      <c r="G13" t="str">
        <f>IF(F13=C13,"+","-")</f>
        <v>+</v>
      </c>
    </row>
  </sheetData>
  <conditionalFormatting sqref="G3:G13">
    <cfRule type="cellIs" dxfId="3" priority="0" operator="equal">
      <formula>"+"</formula>
    </cfRule>
    <cfRule type="cellIs" dxfId="2" priority="0" operator="equal">
      <formula>"-"</formula>
    </cfRule>
  </conditionalFormatting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AF96"/>
  <sheetViews>
    <sheetView topLeftCell="A49" zoomScale="180" workbookViewId="0">
      <selection activeCell="A49" sqref="A1:XFD1048576"/>
    </sheetView>
  </sheetViews>
  <sheetFormatPr defaultColWidth="9.33203125" defaultRowHeight="11.25" customHeight="1"/>
  <cols>
    <col min="1" max="1" width="4.33203125" style="98" customWidth="1"/>
    <col min="2" max="2" width="33" style="98" customWidth="1"/>
    <col min="3" max="3" width="11" style="98" customWidth="1"/>
    <col min="4" max="4" width="14.1640625" style="98" customWidth="1"/>
    <col min="5" max="5" width="10.33203125" style="98" customWidth="1"/>
    <col min="6" max="6" width="11" style="98" customWidth="1"/>
    <col min="7" max="7" width="14.1640625" style="98" customWidth="1"/>
    <col min="8" max="8" width="10.33203125" style="98" customWidth="1"/>
    <col min="9" max="9" width="11" style="98" customWidth="1"/>
    <col min="10" max="10" width="14.1640625" style="98" customWidth="1"/>
    <col min="11" max="11" width="10.33203125" style="98" customWidth="1"/>
    <col min="12" max="14" width="9.33203125" style="98"/>
    <col min="15" max="15" width="11.6640625" style="98" bestFit="1" customWidth="1"/>
    <col min="16" max="16" width="9.33203125" style="98"/>
    <col min="17" max="17" width="12.6640625" style="98" bestFit="1" customWidth="1"/>
    <col min="18" max="30" width="9.33203125" style="98"/>
    <col min="31" max="31" width="12.1640625" style="98" bestFit="1" customWidth="1"/>
    <col min="32" max="32" width="9.33203125" style="99"/>
    <col min="33" max="16384" width="9.33203125" style="98"/>
  </cols>
  <sheetData>
    <row r="1" spans="1:32" ht="11.25" customHeight="1">
      <c r="A1" s="100" t="s">
        <v>103</v>
      </c>
      <c r="B1" s="100"/>
      <c r="C1" s="100"/>
      <c r="D1" s="100"/>
      <c r="E1" s="100"/>
      <c r="F1" s="100"/>
      <c r="G1" s="101"/>
    </row>
    <row r="2" spans="1:32" ht="18" customHeight="1">
      <c r="A2" s="102" t="s">
        <v>104</v>
      </c>
      <c r="B2" s="102" t="s">
        <v>105</v>
      </c>
      <c r="C2" s="105" t="s">
        <v>106</v>
      </c>
      <c r="D2" s="106"/>
      <c r="E2" s="106"/>
      <c r="F2" s="105" t="s">
        <v>42</v>
      </c>
      <c r="G2" s="106"/>
      <c r="H2" s="106"/>
      <c r="I2" s="105" t="s">
        <v>44</v>
      </c>
      <c r="J2" s="106"/>
      <c r="K2" s="107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9"/>
    </row>
    <row r="3" spans="1:32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  <c r="AF3" s="110"/>
    </row>
    <row r="4" spans="1:32" ht="36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  <c r="AF4" s="110"/>
    </row>
    <row r="5" spans="1:32" ht="11.25" customHeight="1">
      <c r="A5" s="111" t="s">
        <v>110</v>
      </c>
      <c r="B5" s="111" t="s">
        <v>111</v>
      </c>
      <c r="C5" s="112">
        <v>26745</v>
      </c>
      <c r="D5" s="113">
        <v>107335</v>
      </c>
      <c r="E5" s="114">
        <v>4013.3</v>
      </c>
      <c r="F5" s="112">
        <v>28</v>
      </c>
      <c r="G5" s="113">
        <v>18.100000000000001</v>
      </c>
      <c r="H5" s="113">
        <v>645.6</v>
      </c>
      <c r="I5" s="112">
        <v>0</v>
      </c>
      <c r="J5" s="113">
        <v>0</v>
      </c>
      <c r="K5" s="113">
        <v>0</v>
      </c>
      <c r="AF5" s="115"/>
    </row>
    <row r="6" spans="1:32" ht="11.25" customHeight="1">
      <c r="A6" s="111" t="s">
        <v>112</v>
      </c>
      <c r="B6" s="111" t="s">
        <v>113</v>
      </c>
      <c r="C6" s="112">
        <v>34485</v>
      </c>
      <c r="D6" s="113">
        <v>178274.3</v>
      </c>
      <c r="E6" s="114">
        <v>5169.6000000000004</v>
      </c>
      <c r="F6" s="112">
        <v>25</v>
      </c>
      <c r="G6" s="113">
        <v>17.3</v>
      </c>
      <c r="H6" s="113">
        <v>691.6</v>
      </c>
      <c r="I6" s="112">
        <v>0</v>
      </c>
      <c r="J6" s="113">
        <v>0</v>
      </c>
      <c r="K6" s="113">
        <v>0</v>
      </c>
      <c r="AF6" s="115"/>
    </row>
    <row r="7" spans="1:32" ht="11.25" customHeight="1">
      <c r="A7" s="111" t="s">
        <v>114</v>
      </c>
      <c r="B7" s="111" t="s">
        <v>115</v>
      </c>
      <c r="C7" s="112">
        <v>19158</v>
      </c>
      <c r="D7" s="113">
        <v>77355.7</v>
      </c>
      <c r="E7" s="114">
        <v>4037.8</v>
      </c>
      <c r="F7" s="112">
        <v>25</v>
      </c>
      <c r="G7" s="113">
        <v>15.7</v>
      </c>
      <c r="H7" s="113">
        <v>627.9</v>
      </c>
      <c r="I7" s="112">
        <v>0</v>
      </c>
      <c r="J7" s="113">
        <v>0</v>
      </c>
      <c r="K7" s="113">
        <v>0</v>
      </c>
      <c r="AF7" s="115"/>
    </row>
    <row r="8" spans="1:32" ht="11.25" customHeight="1">
      <c r="A8" s="111" t="s">
        <v>116</v>
      </c>
      <c r="B8" s="111" t="s">
        <v>117</v>
      </c>
      <c r="C8" s="112">
        <v>10932</v>
      </c>
      <c r="D8" s="113">
        <v>40866.9</v>
      </c>
      <c r="E8" s="114">
        <v>3738.3</v>
      </c>
      <c r="F8" s="112">
        <v>15</v>
      </c>
      <c r="G8" s="113">
        <v>10.5</v>
      </c>
      <c r="H8" s="113">
        <v>698.8</v>
      </c>
      <c r="I8" s="112">
        <v>0</v>
      </c>
      <c r="J8" s="113">
        <v>0</v>
      </c>
      <c r="K8" s="113">
        <v>0</v>
      </c>
      <c r="AF8" s="115"/>
    </row>
    <row r="9" spans="1:32" ht="11.25" customHeight="1">
      <c r="A9" s="111" t="s">
        <v>118</v>
      </c>
      <c r="B9" s="111" t="s">
        <v>119</v>
      </c>
      <c r="C9" s="112">
        <v>17442</v>
      </c>
      <c r="D9" s="113">
        <v>63323</v>
      </c>
      <c r="E9" s="114">
        <v>3630.5</v>
      </c>
      <c r="F9" s="112">
        <v>12</v>
      </c>
      <c r="G9" s="113">
        <v>8.6999999999999993</v>
      </c>
      <c r="H9" s="113">
        <v>723.6</v>
      </c>
      <c r="I9" s="112">
        <v>1</v>
      </c>
      <c r="J9" s="113">
        <v>0.8</v>
      </c>
      <c r="K9" s="113">
        <v>809.9</v>
      </c>
      <c r="AF9" s="115"/>
    </row>
    <row r="10" spans="1:32" ht="11.25" customHeight="1">
      <c r="A10" s="111" t="s">
        <v>120</v>
      </c>
      <c r="B10" s="111" t="s">
        <v>121</v>
      </c>
      <c r="C10" s="112">
        <v>103695</v>
      </c>
      <c r="D10" s="113">
        <v>565786.30000000005</v>
      </c>
      <c r="E10" s="114">
        <v>5456.3</v>
      </c>
      <c r="F10" s="112">
        <v>21</v>
      </c>
      <c r="G10" s="113">
        <v>15</v>
      </c>
      <c r="H10" s="113">
        <v>713.2</v>
      </c>
      <c r="I10" s="112">
        <v>6</v>
      </c>
      <c r="J10" s="113">
        <v>5</v>
      </c>
      <c r="K10" s="113">
        <v>827.2</v>
      </c>
      <c r="AF10" s="115"/>
    </row>
    <row r="11" spans="1:32" ht="11.25" customHeight="1">
      <c r="A11" s="111" t="s">
        <v>122</v>
      </c>
      <c r="B11" s="111" t="s">
        <v>123</v>
      </c>
      <c r="C11" s="112">
        <v>73747</v>
      </c>
      <c r="D11" s="113">
        <v>346367.9</v>
      </c>
      <c r="E11" s="114">
        <v>4696.7</v>
      </c>
      <c r="F11" s="112">
        <v>37</v>
      </c>
      <c r="G11" s="113">
        <v>27</v>
      </c>
      <c r="H11" s="113">
        <v>730.8</v>
      </c>
      <c r="I11" s="112">
        <v>4</v>
      </c>
      <c r="J11" s="113">
        <v>3.8</v>
      </c>
      <c r="K11" s="113">
        <v>954.4</v>
      </c>
      <c r="AF11" s="115"/>
    </row>
    <row r="12" spans="1:32" ht="11.25" customHeight="1">
      <c r="A12" s="111" t="s">
        <v>124</v>
      </c>
      <c r="B12" s="111" t="s">
        <v>125</v>
      </c>
      <c r="C12" s="112">
        <v>19263</v>
      </c>
      <c r="D12" s="113">
        <v>68326.7</v>
      </c>
      <c r="E12" s="114">
        <v>3547</v>
      </c>
      <c r="F12" s="112">
        <v>36</v>
      </c>
      <c r="G12" s="113">
        <v>25.8</v>
      </c>
      <c r="H12" s="113">
        <v>717</v>
      </c>
      <c r="I12" s="112">
        <v>4</v>
      </c>
      <c r="J12" s="113">
        <v>3.8</v>
      </c>
      <c r="K12" s="113">
        <v>954.4</v>
      </c>
      <c r="AF12" s="115"/>
    </row>
    <row r="13" spans="1:32" ht="11.25" customHeight="1">
      <c r="A13" s="111" t="s">
        <v>126</v>
      </c>
      <c r="B13" s="111" t="s">
        <v>127</v>
      </c>
      <c r="C13" s="112">
        <v>16587</v>
      </c>
      <c r="D13" s="113">
        <v>61955.7</v>
      </c>
      <c r="E13" s="114">
        <v>3735.2</v>
      </c>
      <c r="F13" s="112">
        <v>29</v>
      </c>
      <c r="G13" s="113">
        <v>20</v>
      </c>
      <c r="H13" s="113">
        <v>691</v>
      </c>
      <c r="I13" s="112">
        <v>4</v>
      </c>
      <c r="J13" s="113">
        <v>3.4</v>
      </c>
      <c r="K13" s="113">
        <v>849.5</v>
      </c>
      <c r="AF13" s="115"/>
    </row>
    <row r="14" spans="1:32" ht="11.25" customHeight="1">
      <c r="A14" s="111" t="s">
        <v>59</v>
      </c>
      <c r="B14" s="111" t="s">
        <v>128</v>
      </c>
      <c r="C14" s="112">
        <v>14698</v>
      </c>
      <c r="D14" s="113">
        <v>52912.4</v>
      </c>
      <c r="E14" s="114">
        <v>3600</v>
      </c>
      <c r="F14" s="112">
        <v>50</v>
      </c>
      <c r="G14" s="113">
        <v>34.6</v>
      </c>
      <c r="H14" s="113">
        <v>691.2</v>
      </c>
      <c r="I14" s="112">
        <v>0</v>
      </c>
      <c r="J14" s="113">
        <v>0</v>
      </c>
      <c r="K14" s="113">
        <v>0</v>
      </c>
      <c r="AF14" s="115"/>
    </row>
    <row r="15" spans="1:32" ht="11.25" customHeight="1">
      <c r="A15" s="111" t="s">
        <v>61</v>
      </c>
      <c r="B15" s="111" t="s">
        <v>129</v>
      </c>
      <c r="C15" s="112">
        <v>17996</v>
      </c>
      <c r="D15" s="113">
        <v>71016.2</v>
      </c>
      <c r="E15" s="114">
        <v>3946.2</v>
      </c>
      <c r="F15" s="112">
        <v>23</v>
      </c>
      <c r="G15" s="113">
        <v>16.5</v>
      </c>
      <c r="H15" s="113">
        <v>718.8</v>
      </c>
      <c r="I15" s="112">
        <v>4</v>
      </c>
      <c r="J15" s="113">
        <v>3.5</v>
      </c>
      <c r="K15" s="113">
        <v>871.9</v>
      </c>
      <c r="AF15" s="115"/>
    </row>
    <row r="16" spans="1:32" ht="11.25" customHeight="1">
      <c r="A16" s="111" t="s">
        <v>63</v>
      </c>
      <c r="B16" s="111" t="s">
        <v>130</v>
      </c>
      <c r="C16" s="112">
        <v>18527</v>
      </c>
      <c r="D16" s="113">
        <v>66733.399999999994</v>
      </c>
      <c r="E16" s="114">
        <v>3602</v>
      </c>
      <c r="F16" s="112">
        <v>38</v>
      </c>
      <c r="G16" s="113">
        <v>26.2</v>
      </c>
      <c r="H16" s="113">
        <v>688.3</v>
      </c>
      <c r="I16" s="112">
        <v>3</v>
      </c>
      <c r="J16" s="113">
        <v>2.5</v>
      </c>
      <c r="K16" s="113">
        <v>840</v>
      </c>
      <c r="AF16" s="115"/>
    </row>
    <row r="17" spans="1:32" ht="11.25" customHeight="1">
      <c r="A17" s="111" t="s">
        <v>65</v>
      </c>
      <c r="B17" s="111" t="s">
        <v>131</v>
      </c>
      <c r="C17" s="112">
        <v>68348</v>
      </c>
      <c r="D17" s="113">
        <v>265337.2</v>
      </c>
      <c r="E17" s="114">
        <v>3882.1</v>
      </c>
      <c r="F17" s="112">
        <v>43</v>
      </c>
      <c r="G17" s="113">
        <v>27.3</v>
      </c>
      <c r="H17" s="113">
        <v>634.5</v>
      </c>
      <c r="I17" s="112">
        <v>8</v>
      </c>
      <c r="J17" s="113">
        <v>7.5</v>
      </c>
      <c r="K17" s="113">
        <v>933.2</v>
      </c>
      <c r="AF17" s="115"/>
    </row>
    <row r="18" spans="1:32" ht="11.25" customHeight="1">
      <c r="A18" s="111" t="s">
        <v>67</v>
      </c>
      <c r="B18" s="111" t="s">
        <v>132</v>
      </c>
      <c r="C18" s="112">
        <v>82014</v>
      </c>
      <c r="D18" s="113">
        <v>430016.9</v>
      </c>
      <c r="E18" s="114">
        <v>5243.2</v>
      </c>
      <c r="F18" s="112">
        <v>14</v>
      </c>
      <c r="G18" s="113">
        <v>9.4</v>
      </c>
      <c r="H18" s="113">
        <v>674.5</v>
      </c>
      <c r="I18" s="112">
        <v>3</v>
      </c>
      <c r="J18" s="113">
        <v>2.5</v>
      </c>
      <c r="K18" s="113">
        <v>840</v>
      </c>
      <c r="AF18" s="115"/>
    </row>
    <row r="19" spans="1:32" ht="11.25" customHeight="1">
      <c r="A19" s="116" t="s">
        <v>133</v>
      </c>
      <c r="B19" s="117"/>
      <c r="C19" s="112">
        <v>523637</v>
      </c>
      <c r="D19" s="113">
        <v>2395607.6</v>
      </c>
      <c r="E19" s="114">
        <v>4574.8999999999996</v>
      </c>
      <c r="F19" s="112">
        <v>396</v>
      </c>
      <c r="G19" s="113">
        <v>272.10000000000002</v>
      </c>
      <c r="H19" s="113">
        <v>687.1</v>
      </c>
      <c r="I19" s="112">
        <v>37</v>
      </c>
      <c r="J19" s="113">
        <v>32.799999999999997</v>
      </c>
      <c r="K19" s="113">
        <v>886.5</v>
      </c>
    </row>
    <row r="20" spans="1:32" ht="11.25" customHeight="1">
      <c r="C20" s="118"/>
      <c r="D20" s="119"/>
      <c r="F20" s="118"/>
      <c r="G20" s="119"/>
      <c r="I20" s="118"/>
      <c r="J20" s="119"/>
    </row>
    <row r="21" spans="1:32" ht="21" customHeight="1">
      <c r="A21" s="102" t="s">
        <v>104</v>
      </c>
      <c r="B21" s="102" t="s">
        <v>105</v>
      </c>
      <c r="C21" s="105" t="s">
        <v>46</v>
      </c>
      <c r="D21" s="106"/>
      <c r="E21" s="106"/>
      <c r="F21" s="105" t="s">
        <v>48</v>
      </c>
      <c r="G21" s="106"/>
      <c r="H21" s="106"/>
      <c r="I21" s="105" t="s">
        <v>50</v>
      </c>
      <c r="J21" s="106"/>
      <c r="K21" s="107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</row>
    <row r="22" spans="1:32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32" ht="43.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32" ht="11.25" customHeight="1">
      <c r="A24" s="111" t="s">
        <v>110</v>
      </c>
      <c r="B24" s="111" t="s">
        <v>111</v>
      </c>
      <c r="C24" s="112">
        <v>43</v>
      </c>
      <c r="D24" s="113">
        <v>45</v>
      </c>
      <c r="E24" s="113">
        <v>1047.3</v>
      </c>
      <c r="F24" s="112">
        <v>3</v>
      </c>
      <c r="G24" s="113">
        <v>3.3</v>
      </c>
      <c r="H24" s="113">
        <v>1107.9000000000001</v>
      </c>
      <c r="I24" s="112">
        <v>104</v>
      </c>
      <c r="J24" s="113">
        <v>131.1</v>
      </c>
      <c r="K24" s="113">
        <v>1260.5999999999999</v>
      </c>
    </row>
    <row r="25" spans="1:32" ht="11.25" customHeight="1">
      <c r="A25" s="111" t="s">
        <v>112</v>
      </c>
      <c r="B25" s="111" t="s">
        <v>113</v>
      </c>
      <c r="C25" s="112">
        <v>33</v>
      </c>
      <c r="D25" s="113">
        <v>34.5</v>
      </c>
      <c r="E25" s="113">
        <v>1046.5</v>
      </c>
      <c r="F25" s="112">
        <v>4</v>
      </c>
      <c r="G25" s="113">
        <v>4.5999999999999996</v>
      </c>
      <c r="H25" s="113">
        <v>1149.5999999999999</v>
      </c>
      <c r="I25" s="112">
        <v>92</v>
      </c>
      <c r="J25" s="113">
        <v>115.8</v>
      </c>
      <c r="K25" s="113">
        <v>1259.0999999999999</v>
      </c>
    </row>
    <row r="26" spans="1:32" ht="11.25" customHeight="1">
      <c r="A26" s="111" t="s">
        <v>114</v>
      </c>
      <c r="B26" s="111" t="s">
        <v>115</v>
      </c>
      <c r="C26" s="112">
        <v>38</v>
      </c>
      <c r="D26" s="113">
        <v>39.9</v>
      </c>
      <c r="E26" s="113">
        <v>1049.2</v>
      </c>
      <c r="F26" s="112">
        <v>2</v>
      </c>
      <c r="G26" s="113">
        <v>2.2999999999999998</v>
      </c>
      <c r="H26" s="113">
        <v>1128.7</v>
      </c>
      <c r="I26" s="112">
        <v>93</v>
      </c>
      <c r="J26" s="113">
        <v>117.2</v>
      </c>
      <c r="K26" s="113">
        <v>1260</v>
      </c>
    </row>
    <row r="27" spans="1:32" ht="11.25" customHeight="1">
      <c r="A27" s="111" t="s">
        <v>116</v>
      </c>
      <c r="B27" s="111" t="s">
        <v>117</v>
      </c>
      <c r="C27" s="112">
        <v>28</v>
      </c>
      <c r="D27" s="113">
        <v>29.3</v>
      </c>
      <c r="E27" s="113">
        <v>1047.7</v>
      </c>
      <c r="F27" s="112">
        <v>0</v>
      </c>
      <c r="G27" s="113">
        <v>0</v>
      </c>
      <c r="H27" s="113">
        <v>0</v>
      </c>
      <c r="I27" s="112">
        <v>83</v>
      </c>
      <c r="J27" s="113">
        <v>104.6</v>
      </c>
      <c r="K27" s="113">
        <v>1259.8</v>
      </c>
    </row>
    <row r="28" spans="1:32" ht="11.25" customHeight="1">
      <c r="A28" s="111" t="s">
        <v>118</v>
      </c>
      <c r="B28" s="111" t="s">
        <v>119</v>
      </c>
      <c r="C28" s="112">
        <v>56</v>
      </c>
      <c r="D28" s="113">
        <v>58.8</v>
      </c>
      <c r="E28" s="113">
        <v>1049.3</v>
      </c>
      <c r="F28" s="112">
        <v>4</v>
      </c>
      <c r="G28" s="113">
        <v>4.7</v>
      </c>
      <c r="H28" s="113">
        <v>1162.2</v>
      </c>
      <c r="I28" s="112">
        <v>108</v>
      </c>
      <c r="J28" s="113">
        <v>136.1</v>
      </c>
      <c r="K28" s="113">
        <v>1260.4000000000001</v>
      </c>
    </row>
    <row r="29" spans="1:32" ht="11.25" customHeight="1">
      <c r="A29" s="111" t="s">
        <v>120</v>
      </c>
      <c r="B29" s="111" t="s">
        <v>121</v>
      </c>
      <c r="C29" s="112">
        <v>55</v>
      </c>
      <c r="D29" s="113">
        <v>57.5</v>
      </c>
      <c r="E29" s="113">
        <v>1046.5</v>
      </c>
      <c r="F29" s="112">
        <v>6</v>
      </c>
      <c r="G29" s="113">
        <v>7</v>
      </c>
      <c r="H29" s="113">
        <v>1169.2</v>
      </c>
      <c r="I29" s="112">
        <v>134</v>
      </c>
      <c r="J29" s="113">
        <v>168.8</v>
      </c>
      <c r="K29" s="113">
        <v>1259.5999999999999</v>
      </c>
    </row>
    <row r="30" spans="1:32" ht="11.25" customHeight="1">
      <c r="A30" s="111" t="s">
        <v>122</v>
      </c>
      <c r="B30" s="111" t="s">
        <v>123</v>
      </c>
      <c r="C30" s="112">
        <v>52</v>
      </c>
      <c r="D30" s="113">
        <v>54.5</v>
      </c>
      <c r="E30" s="113">
        <v>1047.0999999999999</v>
      </c>
      <c r="F30" s="112">
        <v>2</v>
      </c>
      <c r="G30" s="113">
        <v>2.2999999999999998</v>
      </c>
      <c r="H30" s="113">
        <v>1166.0999999999999</v>
      </c>
      <c r="I30" s="112">
        <v>165</v>
      </c>
      <c r="J30" s="113">
        <v>207.9</v>
      </c>
      <c r="K30" s="113">
        <v>1260.3</v>
      </c>
    </row>
    <row r="31" spans="1:32" ht="11.25" customHeight="1">
      <c r="A31" s="111" t="s">
        <v>124</v>
      </c>
      <c r="B31" s="111" t="s">
        <v>125</v>
      </c>
      <c r="C31" s="112">
        <v>82</v>
      </c>
      <c r="D31" s="113">
        <v>85.8</v>
      </c>
      <c r="E31" s="113">
        <v>1046.9000000000001</v>
      </c>
      <c r="F31" s="112">
        <v>8</v>
      </c>
      <c r="G31" s="113">
        <v>9.3000000000000007</v>
      </c>
      <c r="H31" s="113">
        <v>1162.7</v>
      </c>
      <c r="I31" s="112">
        <v>98</v>
      </c>
      <c r="J31" s="113">
        <v>123.5</v>
      </c>
      <c r="K31" s="113">
        <v>1260.4000000000001</v>
      </c>
    </row>
    <row r="32" spans="1:32" ht="11.25" customHeight="1">
      <c r="A32" s="111" t="s">
        <v>126</v>
      </c>
      <c r="B32" s="111" t="s">
        <v>127</v>
      </c>
      <c r="C32" s="112">
        <v>47</v>
      </c>
      <c r="D32" s="113">
        <v>49.2</v>
      </c>
      <c r="E32" s="113">
        <v>1046.5</v>
      </c>
      <c r="F32" s="112">
        <v>3</v>
      </c>
      <c r="G32" s="113">
        <v>3.4</v>
      </c>
      <c r="H32" s="113">
        <v>1120.0999999999999</v>
      </c>
      <c r="I32" s="112">
        <v>90</v>
      </c>
      <c r="J32" s="113">
        <v>113.5</v>
      </c>
      <c r="K32" s="113">
        <v>1260.5999999999999</v>
      </c>
    </row>
    <row r="33" spans="1:28" ht="11.25" customHeight="1">
      <c r="A33" s="111" t="s">
        <v>59</v>
      </c>
      <c r="B33" s="111" t="s">
        <v>128</v>
      </c>
      <c r="C33" s="112">
        <v>61</v>
      </c>
      <c r="D33" s="113">
        <v>64</v>
      </c>
      <c r="E33" s="113">
        <v>1048.9000000000001</v>
      </c>
      <c r="F33" s="112">
        <v>0</v>
      </c>
      <c r="G33" s="113">
        <v>0</v>
      </c>
      <c r="H33" s="113">
        <v>0</v>
      </c>
      <c r="I33" s="112">
        <v>106</v>
      </c>
      <c r="J33" s="113">
        <v>133.6</v>
      </c>
      <c r="K33" s="113">
        <v>1260</v>
      </c>
    </row>
    <row r="34" spans="1:28" ht="11.25" customHeight="1">
      <c r="A34" s="111" t="s">
        <v>61</v>
      </c>
      <c r="B34" s="111" t="s">
        <v>129</v>
      </c>
      <c r="C34" s="112">
        <v>61</v>
      </c>
      <c r="D34" s="113">
        <v>64</v>
      </c>
      <c r="E34" s="113">
        <v>1048.9000000000001</v>
      </c>
      <c r="F34" s="112">
        <v>4</v>
      </c>
      <c r="G34" s="113">
        <v>4.5999999999999996</v>
      </c>
      <c r="H34" s="113">
        <v>1160.5999999999999</v>
      </c>
      <c r="I34" s="112">
        <v>112</v>
      </c>
      <c r="J34" s="113">
        <v>141.19999999999999</v>
      </c>
      <c r="K34" s="113">
        <v>1260.3</v>
      </c>
    </row>
    <row r="35" spans="1:28" ht="11.25" customHeight="1">
      <c r="A35" s="111" t="s">
        <v>63</v>
      </c>
      <c r="B35" s="111" t="s">
        <v>130</v>
      </c>
      <c r="C35" s="112">
        <v>51</v>
      </c>
      <c r="D35" s="113">
        <v>53.4</v>
      </c>
      <c r="E35" s="113">
        <v>1046.5</v>
      </c>
      <c r="F35" s="112">
        <v>6</v>
      </c>
      <c r="G35" s="113">
        <v>6.9</v>
      </c>
      <c r="H35" s="113">
        <v>1156.5999999999999</v>
      </c>
      <c r="I35" s="112">
        <v>153</v>
      </c>
      <c r="J35" s="113">
        <v>192.6</v>
      </c>
      <c r="K35" s="113">
        <v>1258.5999999999999</v>
      </c>
    </row>
    <row r="36" spans="1:28" ht="11.25" customHeight="1">
      <c r="A36" s="111" t="s">
        <v>65</v>
      </c>
      <c r="B36" s="111" t="s">
        <v>131</v>
      </c>
      <c r="C36" s="112">
        <v>91</v>
      </c>
      <c r="D36" s="113">
        <v>95.3</v>
      </c>
      <c r="E36" s="113">
        <v>1046.9000000000001</v>
      </c>
      <c r="F36" s="112">
        <v>2</v>
      </c>
      <c r="G36" s="113">
        <v>2.2999999999999998</v>
      </c>
      <c r="H36" s="113">
        <v>1147.9000000000001</v>
      </c>
      <c r="I36" s="112">
        <v>247</v>
      </c>
      <c r="J36" s="113">
        <v>311.3</v>
      </c>
      <c r="K36" s="113">
        <v>1260.5</v>
      </c>
    </row>
    <row r="37" spans="1:28" ht="11.25" customHeight="1">
      <c r="A37" s="111" t="s">
        <v>67</v>
      </c>
      <c r="B37" s="111" t="s">
        <v>132</v>
      </c>
      <c r="C37" s="112">
        <v>54</v>
      </c>
      <c r="D37" s="113">
        <v>56.5</v>
      </c>
      <c r="E37" s="113">
        <v>1047</v>
      </c>
      <c r="F37" s="112">
        <v>0</v>
      </c>
      <c r="G37" s="113">
        <v>0</v>
      </c>
      <c r="H37" s="113">
        <v>0</v>
      </c>
      <c r="I37" s="112">
        <v>174</v>
      </c>
      <c r="J37" s="113">
        <v>219.3</v>
      </c>
      <c r="K37" s="113">
        <v>1260.5999999999999</v>
      </c>
    </row>
    <row r="38" spans="1:28" ht="11.25" customHeight="1">
      <c r="A38" s="116" t="s">
        <v>133</v>
      </c>
      <c r="B38" s="117"/>
      <c r="C38" s="112">
        <v>752</v>
      </c>
      <c r="D38" s="113">
        <v>787.7</v>
      </c>
      <c r="E38" s="113">
        <v>1047.5</v>
      </c>
      <c r="F38" s="112">
        <v>44</v>
      </c>
      <c r="G38" s="113">
        <v>50.7</v>
      </c>
      <c r="H38" s="113">
        <v>1152.5999999999999</v>
      </c>
      <c r="I38" s="112">
        <v>1759</v>
      </c>
      <c r="J38" s="113">
        <v>2216.4</v>
      </c>
      <c r="K38" s="113">
        <v>1260.0999999999999</v>
      </c>
    </row>
    <row r="39" spans="1:28" ht="11.25" customHeight="1">
      <c r="C39" s="118"/>
      <c r="D39" s="119"/>
      <c r="F39" s="118"/>
      <c r="G39" s="119"/>
      <c r="I39" s="118"/>
      <c r="J39" s="119"/>
    </row>
    <row r="40" spans="1:28" ht="20.25" customHeight="1">
      <c r="A40" s="102" t="s">
        <v>104</v>
      </c>
      <c r="B40" s="102" t="s">
        <v>105</v>
      </c>
      <c r="C40" s="105" t="s">
        <v>52</v>
      </c>
      <c r="D40" s="106"/>
      <c r="E40" s="106"/>
      <c r="F40" s="105" t="s">
        <v>54</v>
      </c>
      <c r="G40" s="106"/>
      <c r="H40" s="106"/>
      <c r="I40" s="105" t="s">
        <v>56</v>
      </c>
      <c r="J40" s="106"/>
      <c r="K40" s="107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</row>
    <row r="41" spans="1:28" ht="12.75" customHeight="1">
      <c r="A41" s="104"/>
      <c r="B41" s="104"/>
      <c r="C41" s="102" t="s">
        <v>107</v>
      </c>
      <c r="D41" s="102" t="s">
        <v>108</v>
      </c>
      <c r="E41" s="102" t="s">
        <v>109</v>
      </c>
      <c r="F41" s="102" t="s">
        <v>107</v>
      </c>
      <c r="G41" s="102" t="s">
        <v>108</v>
      </c>
      <c r="H41" s="102" t="s">
        <v>109</v>
      </c>
      <c r="I41" s="102" t="s">
        <v>107</v>
      </c>
      <c r="J41" s="102" t="s">
        <v>108</v>
      </c>
      <c r="K41" s="102" t="s">
        <v>109</v>
      </c>
    </row>
    <row r="42" spans="1:28" ht="43.5" customHeight="1">
      <c r="A42" s="103"/>
      <c r="B42" s="103"/>
      <c r="C42" s="103"/>
      <c r="D42" s="103"/>
      <c r="E42" s="103"/>
      <c r="F42" s="103"/>
      <c r="G42" s="103"/>
      <c r="H42" s="103"/>
      <c r="I42" s="103"/>
      <c r="J42" s="103"/>
      <c r="K42" s="103"/>
    </row>
    <row r="43" spans="1:28" ht="11.25" customHeight="1">
      <c r="A43" s="111" t="s">
        <v>110</v>
      </c>
      <c r="B43" s="111" t="s">
        <v>111</v>
      </c>
      <c r="C43" s="112">
        <v>6</v>
      </c>
      <c r="D43" s="113">
        <v>8.1</v>
      </c>
      <c r="E43" s="113">
        <v>1348.3</v>
      </c>
      <c r="F43" s="112">
        <v>3</v>
      </c>
      <c r="G43" s="113">
        <v>4.4000000000000004</v>
      </c>
      <c r="H43" s="113">
        <v>1460.3</v>
      </c>
      <c r="I43" s="112">
        <v>24</v>
      </c>
      <c r="J43" s="113">
        <v>42.7</v>
      </c>
      <c r="K43" s="113">
        <v>1777.2</v>
      </c>
    </row>
    <row r="44" spans="1:28" ht="11.25" customHeight="1">
      <c r="A44" s="111" t="s">
        <v>112</v>
      </c>
      <c r="B44" s="111" t="s">
        <v>113</v>
      </c>
      <c r="C44" s="112">
        <v>13</v>
      </c>
      <c r="D44" s="113">
        <v>17.100000000000001</v>
      </c>
      <c r="E44" s="113">
        <v>1317.2</v>
      </c>
      <c r="F44" s="112">
        <v>8</v>
      </c>
      <c r="G44" s="113">
        <v>11.6</v>
      </c>
      <c r="H44" s="113">
        <v>1451</v>
      </c>
      <c r="I44" s="112">
        <v>28</v>
      </c>
      <c r="J44" s="113">
        <v>49</v>
      </c>
      <c r="K44" s="113">
        <v>1748.2</v>
      </c>
    </row>
    <row r="45" spans="1:28" ht="11.25" customHeight="1">
      <c r="A45" s="111" t="s">
        <v>114</v>
      </c>
      <c r="B45" s="111" t="s">
        <v>115</v>
      </c>
      <c r="C45" s="112">
        <v>7</v>
      </c>
      <c r="D45" s="113">
        <v>9.1999999999999993</v>
      </c>
      <c r="E45" s="113">
        <v>1309.3</v>
      </c>
      <c r="F45" s="112">
        <v>5</v>
      </c>
      <c r="G45" s="113">
        <v>7.4</v>
      </c>
      <c r="H45" s="113">
        <v>1471.5</v>
      </c>
      <c r="I45" s="112">
        <v>14</v>
      </c>
      <c r="J45" s="113">
        <v>25.4</v>
      </c>
      <c r="K45" s="113">
        <v>1815.4</v>
      </c>
    </row>
    <row r="46" spans="1:28" ht="11.25" customHeight="1">
      <c r="A46" s="111" t="s">
        <v>116</v>
      </c>
      <c r="B46" s="111" t="s">
        <v>117</v>
      </c>
      <c r="C46" s="112">
        <v>3</v>
      </c>
      <c r="D46" s="113">
        <v>3.9</v>
      </c>
      <c r="E46" s="113">
        <v>1305.8</v>
      </c>
      <c r="F46" s="112">
        <v>0</v>
      </c>
      <c r="G46" s="113">
        <v>0</v>
      </c>
      <c r="H46" s="113">
        <v>0</v>
      </c>
      <c r="I46" s="112">
        <v>12</v>
      </c>
      <c r="J46" s="113">
        <v>20</v>
      </c>
      <c r="K46" s="113">
        <v>1665</v>
      </c>
    </row>
    <row r="47" spans="1:28" ht="11.25" customHeight="1">
      <c r="A47" s="111" t="s">
        <v>118</v>
      </c>
      <c r="B47" s="111" t="s">
        <v>119</v>
      </c>
      <c r="C47" s="112">
        <v>6</v>
      </c>
      <c r="D47" s="113">
        <v>8</v>
      </c>
      <c r="E47" s="113">
        <v>1330.6</v>
      </c>
      <c r="F47" s="112">
        <v>7</v>
      </c>
      <c r="G47" s="113">
        <v>10.199999999999999</v>
      </c>
      <c r="H47" s="113">
        <v>1449.2</v>
      </c>
      <c r="I47" s="112">
        <v>10</v>
      </c>
      <c r="J47" s="113">
        <v>17.100000000000001</v>
      </c>
      <c r="K47" s="113">
        <v>1710.7</v>
      </c>
    </row>
    <row r="48" spans="1:28" ht="11.25" customHeight="1">
      <c r="A48" s="111" t="s">
        <v>120</v>
      </c>
      <c r="B48" s="111" t="s">
        <v>121</v>
      </c>
      <c r="C48" s="112">
        <v>45</v>
      </c>
      <c r="D48" s="113">
        <v>59.6</v>
      </c>
      <c r="E48" s="113">
        <v>1324.8</v>
      </c>
      <c r="F48" s="112">
        <v>11</v>
      </c>
      <c r="G48" s="113">
        <v>16.100000000000001</v>
      </c>
      <c r="H48" s="113">
        <v>1461.1</v>
      </c>
      <c r="I48" s="112">
        <v>70</v>
      </c>
      <c r="J48" s="113">
        <v>122.5</v>
      </c>
      <c r="K48" s="113">
        <v>1750.5</v>
      </c>
    </row>
    <row r="49" spans="1:28" ht="11.25" customHeight="1">
      <c r="A49" s="111" t="s">
        <v>122</v>
      </c>
      <c r="B49" s="111" t="s">
        <v>123</v>
      </c>
      <c r="C49" s="112">
        <v>20</v>
      </c>
      <c r="D49" s="113">
        <v>26.8</v>
      </c>
      <c r="E49" s="113">
        <v>1339.8</v>
      </c>
      <c r="F49" s="112">
        <v>23</v>
      </c>
      <c r="G49" s="113">
        <v>33.299999999999997</v>
      </c>
      <c r="H49" s="113">
        <v>1447.7</v>
      </c>
      <c r="I49" s="112">
        <v>61</v>
      </c>
      <c r="J49" s="113">
        <v>103.3</v>
      </c>
      <c r="K49" s="113">
        <v>1693.8</v>
      </c>
    </row>
    <row r="50" spans="1:28" ht="11.25" customHeight="1">
      <c r="A50" s="111" t="s">
        <v>124</v>
      </c>
      <c r="B50" s="111" t="s">
        <v>125</v>
      </c>
      <c r="C50" s="112">
        <v>6</v>
      </c>
      <c r="D50" s="113">
        <v>8</v>
      </c>
      <c r="E50" s="113">
        <v>1341.2</v>
      </c>
      <c r="F50" s="112">
        <v>1</v>
      </c>
      <c r="G50" s="113">
        <v>1.4</v>
      </c>
      <c r="H50" s="113">
        <v>1427.4</v>
      </c>
      <c r="I50" s="112">
        <v>22</v>
      </c>
      <c r="J50" s="113">
        <v>36.799999999999997</v>
      </c>
      <c r="K50" s="113">
        <v>1671.7</v>
      </c>
    </row>
    <row r="51" spans="1:28" ht="11.25" customHeight="1">
      <c r="A51" s="111" t="s">
        <v>126</v>
      </c>
      <c r="B51" s="111" t="s">
        <v>127</v>
      </c>
      <c r="C51" s="112">
        <v>4</v>
      </c>
      <c r="D51" s="113">
        <v>5.3</v>
      </c>
      <c r="E51" s="113">
        <v>1311.6</v>
      </c>
      <c r="F51" s="112">
        <v>3</v>
      </c>
      <c r="G51" s="113">
        <v>4.4000000000000004</v>
      </c>
      <c r="H51" s="113">
        <v>1474.8</v>
      </c>
      <c r="I51" s="112">
        <v>6</v>
      </c>
      <c r="J51" s="113">
        <v>9.6999999999999993</v>
      </c>
      <c r="K51" s="113">
        <v>1617.2</v>
      </c>
    </row>
    <row r="52" spans="1:28" ht="11.25" customHeight="1">
      <c r="A52" s="111" t="s">
        <v>59</v>
      </c>
      <c r="B52" s="111" t="s">
        <v>128</v>
      </c>
      <c r="C52" s="112">
        <v>8</v>
      </c>
      <c r="D52" s="113">
        <v>10.7</v>
      </c>
      <c r="E52" s="113">
        <v>1335.4</v>
      </c>
      <c r="F52" s="112">
        <v>0</v>
      </c>
      <c r="G52" s="113">
        <v>0</v>
      </c>
      <c r="H52" s="113">
        <v>0</v>
      </c>
      <c r="I52" s="112">
        <v>20</v>
      </c>
      <c r="J52" s="113">
        <v>35</v>
      </c>
      <c r="K52" s="113">
        <v>1752</v>
      </c>
    </row>
    <row r="53" spans="1:28" ht="11.25" customHeight="1">
      <c r="A53" s="111" t="s">
        <v>61</v>
      </c>
      <c r="B53" s="111" t="s">
        <v>129</v>
      </c>
      <c r="C53" s="112">
        <v>5</v>
      </c>
      <c r="D53" s="113">
        <v>6.5</v>
      </c>
      <c r="E53" s="113">
        <v>1305.8</v>
      </c>
      <c r="F53" s="112">
        <v>2</v>
      </c>
      <c r="G53" s="113">
        <v>2.9</v>
      </c>
      <c r="H53" s="113">
        <v>1446.7</v>
      </c>
      <c r="I53" s="112">
        <v>19</v>
      </c>
      <c r="J53" s="113">
        <v>31.3</v>
      </c>
      <c r="K53" s="113">
        <v>1646.3</v>
      </c>
    </row>
    <row r="54" spans="1:28" ht="11.25" customHeight="1">
      <c r="A54" s="111" t="s">
        <v>63</v>
      </c>
      <c r="B54" s="111" t="s">
        <v>130</v>
      </c>
      <c r="C54" s="112">
        <v>8</v>
      </c>
      <c r="D54" s="113">
        <v>10.6</v>
      </c>
      <c r="E54" s="113">
        <v>1326.5</v>
      </c>
      <c r="F54" s="112">
        <v>5</v>
      </c>
      <c r="G54" s="113">
        <v>7.2</v>
      </c>
      <c r="H54" s="113">
        <v>1442.8</v>
      </c>
      <c r="I54" s="112">
        <v>24</v>
      </c>
      <c r="J54" s="113">
        <v>41.4</v>
      </c>
      <c r="K54" s="113">
        <v>1726</v>
      </c>
    </row>
    <row r="55" spans="1:28" ht="11.25" customHeight="1">
      <c r="A55" s="111" t="s">
        <v>65</v>
      </c>
      <c r="B55" s="111" t="s">
        <v>131</v>
      </c>
      <c r="C55" s="112">
        <v>22</v>
      </c>
      <c r="D55" s="113">
        <v>29.4</v>
      </c>
      <c r="E55" s="113">
        <v>1334.8</v>
      </c>
      <c r="F55" s="112">
        <v>11</v>
      </c>
      <c r="G55" s="113">
        <v>15.9</v>
      </c>
      <c r="H55" s="113">
        <v>1448.5</v>
      </c>
      <c r="I55" s="112">
        <v>38</v>
      </c>
      <c r="J55" s="113">
        <v>62.6</v>
      </c>
      <c r="K55" s="113">
        <v>1648</v>
      </c>
    </row>
    <row r="56" spans="1:28" ht="11.25" customHeight="1">
      <c r="A56" s="111" t="s">
        <v>67</v>
      </c>
      <c r="B56" s="111" t="s">
        <v>132</v>
      </c>
      <c r="C56" s="112">
        <v>21</v>
      </c>
      <c r="D56" s="113">
        <v>28.4</v>
      </c>
      <c r="E56" s="113">
        <v>1354.2</v>
      </c>
      <c r="F56" s="112">
        <v>18</v>
      </c>
      <c r="G56" s="113">
        <v>26.4</v>
      </c>
      <c r="H56" s="113">
        <v>1467.9</v>
      </c>
      <c r="I56" s="112">
        <v>69</v>
      </c>
      <c r="J56" s="113">
        <v>121.1</v>
      </c>
      <c r="K56" s="113">
        <v>1755.3</v>
      </c>
    </row>
    <row r="57" spans="1:28" ht="11.25" customHeight="1">
      <c r="A57" s="116" t="s">
        <v>133</v>
      </c>
      <c r="B57" s="117"/>
      <c r="C57" s="112">
        <v>174</v>
      </c>
      <c r="D57" s="113">
        <v>231.6</v>
      </c>
      <c r="E57" s="113">
        <v>1331.1</v>
      </c>
      <c r="F57" s="112">
        <v>97</v>
      </c>
      <c r="G57" s="113">
        <v>141.19999999999999</v>
      </c>
      <c r="H57" s="113">
        <v>1455.4</v>
      </c>
      <c r="I57" s="112">
        <v>417</v>
      </c>
      <c r="J57" s="113">
        <v>717.9</v>
      </c>
      <c r="K57" s="113">
        <v>1721.6</v>
      </c>
    </row>
    <row r="58" spans="1:28" ht="11.25" customHeight="1">
      <c r="C58" s="118"/>
      <c r="D58" s="119"/>
      <c r="F58" s="118"/>
      <c r="G58" s="119"/>
      <c r="I58" s="118"/>
      <c r="J58" s="119"/>
    </row>
    <row r="59" spans="1:28" ht="21" customHeight="1">
      <c r="A59" s="102" t="s">
        <v>104</v>
      </c>
      <c r="B59" s="102" t="s">
        <v>105</v>
      </c>
      <c r="C59" s="105" t="s">
        <v>58</v>
      </c>
      <c r="D59" s="106"/>
      <c r="E59" s="106"/>
      <c r="F59" s="105" t="s">
        <v>60</v>
      </c>
      <c r="G59" s="106"/>
      <c r="H59" s="106"/>
      <c r="I59" s="105" t="s">
        <v>62</v>
      </c>
      <c r="J59" s="106"/>
      <c r="K59" s="107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</row>
    <row r="60" spans="1:28" ht="12.75" customHeight="1">
      <c r="A60" s="104"/>
      <c r="B60" s="104"/>
      <c r="C60" s="102" t="s">
        <v>107</v>
      </c>
      <c r="D60" s="102" t="s">
        <v>108</v>
      </c>
      <c r="E60" s="102" t="s">
        <v>109</v>
      </c>
      <c r="F60" s="102" t="s">
        <v>107</v>
      </c>
      <c r="G60" s="102" t="s">
        <v>108</v>
      </c>
      <c r="H60" s="102" t="s">
        <v>109</v>
      </c>
      <c r="I60" s="102" t="s">
        <v>107</v>
      </c>
      <c r="J60" s="102" t="s">
        <v>108</v>
      </c>
      <c r="K60" s="102" t="s">
        <v>109</v>
      </c>
    </row>
    <row r="61" spans="1:28" ht="40.5" customHeight="1">
      <c r="A61" s="103"/>
      <c r="B61" s="103"/>
      <c r="C61" s="103"/>
      <c r="D61" s="103"/>
      <c r="E61" s="103"/>
      <c r="F61" s="103"/>
      <c r="G61" s="103"/>
      <c r="H61" s="103"/>
      <c r="I61" s="103"/>
      <c r="J61" s="103"/>
      <c r="K61" s="103"/>
    </row>
    <row r="62" spans="1:28" ht="11.25" customHeight="1">
      <c r="A62" s="111" t="s">
        <v>110</v>
      </c>
      <c r="B62" s="111" t="s">
        <v>111</v>
      </c>
      <c r="C62" s="112">
        <v>10367</v>
      </c>
      <c r="D62" s="113">
        <v>27009.599999999999</v>
      </c>
      <c r="E62" s="113">
        <v>2605.3000000000002</v>
      </c>
      <c r="F62" s="112">
        <v>7160</v>
      </c>
      <c r="G62" s="113">
        <v>25337.3</v>
      </c>
      <c r="H62" s="113">
        <v>3538.7</v>
      </c>
      <c r="I62" s="112">
        <v>3958</v>
      </c>
      <c r="J62" s="113">
        <v>17367.5</v>
      </c>
      <c r="K62" s="113">
        <v>4388</v>
      </c>
    </row>
    <row r="63" spans="1:28" ht="11.25" customHeight="1">
      <c r="A63" s="111" t="s">
        <v>112</v>
      </c>
      <c r="B63" s="111" t="s">
        <v>113</v>
      </c>
      <c r="C63" s="112">
        <v>10459</v>
      </c>
      <c r="D63" s="113">
        <v>27102.6</v>
      </c>
      <c r="E63" s="113">
        <v>2591.3000000000002</v>
      </c>
      <c r="F63" s="112">
        <v>6468</v>
      </c>
      <c r="G63" s="113">
        <v>22917.5</v>
      </c>
      <c r="H63" s="113">
        <v>3543.2</v>
      </c>
      <c r="I63" s="112">
        <v>4990</v>
      </c>
      <c r="J63" s="113">
        <v>22091.599999999999</v>
      </c>
      <c r="K63" s="113">
        <v>4427.2</v>
      </c>
    </row>
    <row r="64" spans="1:28" ht="11.25" customHeight="1">
      <c r="A64" s="111" t="s">
        <v>114</v>
      </c>
      <c r="B64" s="111" t="s">
        <v>115</v>
      </c>
      <c r="C64" s="112">
        <v>7567</v>
      </c>
      <c r="D64" s="113">
        <v>19784.400000000001</v>
      </c>
      <c r="E64" s="113">
        <v>2614.6</v>
      </c>
      <c r="F64" s="112">
        <v>5098</v>
      </c>
      <c r="G64" s="113">
        <v>18026</v>
      </c>
      <c r="H64" s="113">
        <v>3535.9</v>
      </c>
      <c r="I64" s="112">
        <v>2724</v>
      </c>
      <c r="J64" s="113">
        <v>11895.1</v>
      </c>
      <c r="K64" s="113">
        <v>4366.8</v>
      </c>
    </row>
    <row r="65" spans="1:28" ht="11.25" customHeight="1">
      <c r="A65" s="111" t="s">
        <v>116</v>
      </c>
      <c r="B65" s="111" t="s">
        <v>117</v>
      </c>
      <c r="C65" s="112">
        <v>4822</v>
      </c>
      <c r="D65" s="113">
        <v>12574.4</v>
      </c>
      <c r="E65" s="113">
        <v>2607.6999999999998</v>
      </c>
      <c r="F65" s="112">
        <v>2826</v>
      </c>
      <c r="G65" s="113">
        <v>9944.7999999999993</v>
      </c>
      <c r="H65" s="113">
        <v>3519</v>
      </c>
      <c r="I65" s="112">
        <v>1600</v>
      </c>
      <c r="J65" s="113">
        <v>6987.7</v>
      </c>
      <c r="K65" s="113">
        <v>4367.3</v>
      </c>
    </row>
    <row r="66" spans="1:28" ht="11.25" customHeight="1">
      <c r="A66" s="111" t="s">
        <v>118</v>
      </c>
      <c r="B66" s="111" t="s">
        <v>119</v>
      </c>
      <c r="C66" s="112">
        <v>7911</v>
      </c>
      <c r="D66" s="113">
        <v>20703.900000000001</v>
      </c>
      <c r="E66" s="113">
        <v>2617.1</v>
      </c>
      <c r="F66" s="112">
        <v>4962</v>
      </c>
      <c r="G66" s="113">
        <v>17553.5</v>
      </c>
      <c r="H66" s="113">
        <v>3537.6</v>
      </c>
      <c r="I66" s="112">
        <v>2330</v>
      </c>
      <c r="J66" s="113">
        <v>10106.299999999999</v>
      </c>
      <c r="K66" s="113">
        <v>4337.5</v>
      </c>
    </row>
    <row r="67" spans="1:28" ht="11.25" customHeight="1">
      <c r="A67" s="111" t="s">
        <v>120</v>
      </c>
      <c r="B67" s="111" t="s">
        <v>121</v>
      </c>
      <c r="C67" s="112">
        <v>31022</v>
      </c>
      <c r="D67" s="113">
        <v>80215.899999999994</v>
      </c>
      <c r="E67" s="113">
        <v>2585.8000000000002</v>
      </c>
      <c r="F67" s="112">
        <v>18096</v>
      </c>
      <c r="G67" s="113">
        <v>64183.199999999997</v>
      </c>
      <c r="H67" s="113">
        <v>3546.8</v>
      </c>
      <c r="I67" s="112">
        <v>15603</v>
      </c>
      <c r="J67" s="113">
        <v>69296.899999999994</v>
      </c>
      <c r="K67" s="113">
        <v>4441.3</v>
      </c>
    </row>
    <row r="68" spans="1:28" ht="11.25" customHeight="1">
      <c r="A68" s="111" t="s">
        <v>122</v>
      </c>
      <c r="B68" s="111" t="s">
        <v>123</v>
      </c>
      <c r="C68" s="112">
        <v>26027</v>
      </c>
      <c r="D68" s="113">
        <v>67190.7</v>
      </c>
      <c r="E68" s="113">
        <v>2581.6</v>
      </c>
      <c r="F68" s="112">
        <v>14748</v>
      </c>
      <c r="G68" s="113">
        <v>52174.8</v>
      </c>
      <c r="H68" s="113">
        <v>3537.8</v>
      </c>
      <c r="I68" s="112">
        <v>11288</v>
      </c>
      <c r="J68" s="113">
        <v>49937</v>
      </c>
      <c r="K68" s="113">
        <v>4423.8999999999996</v>
      </c>
    </row>
    <row r="69" spans="1:28" ht="11.25" customHeight="1">
      <c r="A69" s="111" t="s">
        <v>124</v>
      </c>
      <c r="B69" s="111" t="s">
        <v>125</v>
      </c>
      <c r="C69" s="112">
        <v>8336</v>
      </c>
      <c r="D69" s="113">
        <v>21926</v>
      </c>
      <c r="E69" s="113">
        <v>2630.3</v>
      </c>
      <c r="F69" s="112">
        <v>6406</v>
      </c>
      <c r="G69" s="113">
        <v>22601.7</v>
      </c>
      <c r="H69" s="113">
        <v>3528.2</v>
      </c>
      <c r="I69" s="112">
        <v>2430</v>
      </c>
      <c r="J69" s="113">
        <v>10569.6</v>
      </c>
      <c r="K69" s="113">
        <v>4349.6000000000004</v>
      </c>
    </row>
    <row r="70" spans="1:28" ht="11.25" customHeight="1">
      <c r="A70" s="111" t="s">
        <v>126</v>
      </c>
      <c r="B70" s="111" t="s">
        <v>127</v>
      </c>
      <c r="C70" s="112">
        <v>7157</v>
      </c>
      <c r="D70" s="113">
        <v>18738.8</v>
      </c>
      <c r="E70" s="113">
        <v>2618.1999999999998</v>
      </c>
      <c r="F70" s="112">
        <v>4581</v>
      </c>
      <c r="G70" s="113">
        <v>16226.9</v>
      </c>
      <c r="H70" s="113">
        <v>3542.2</v>
      </c>
      <c r="I70" s="112">
        <v>2560</v>
      </c>
      <c r="J70" s="113">
        <v>11117.2</v>
      </c>
      <c r="K70" s="113">
        <v>4342.6000000000004</v>
      </c>
    </row>
    <row r="71" spans="1:28" ht="11.25" customHeight="1">
      <c r="A71" s="111" t="s">
        <v>59</v>
      </c>
      <c r="B71" s="111" t="s">
        <v>128</v>
      </c>
      <c r="C71" s="112">
        <v>6676</v>
      </c>
      <c r="D71" s="113">
        <v>17465.8</v>
      </c>
      <c r="E71" s="113">
        <v>2616.1999999999998</v>
      </c>
      <c r="F71" s="112">
        <v>4108</v>
      </c>
      <c r="G71" s="113">
        <v>14416.2</v>
      </c>
      <c r="H71" s="113">
        <v>3509.3</v>
      </c>
      <c r="I71" s="112">
        <v>1957</v>
      </c>
      <c r="J71" s="113">
        <v>8539.5</v>
      </c>
      <c r="K71" s="113">
        <v>4363.6000000000004</v>
      </c>
    </row>
    <row r="72" spans="1:28" ht="11.25" customHeight="1">
      <c r="A72" s="111" t="s">
        <v>61</v>
      </c>
      <c r="B72" s="111" t="s">
        <v>129</v>
      </c>
      <c r="C72" s="112">
        <v>7194</v>
      </c>
      <c r="D72" s="113">
        <v>18742.7</v>
      </c>
      <c r="E72" s="113">
        <v>2605.3000000000002</v>
      </c>
      <c r="F72" s="112">
        <v>4535</v>
      </c>
      <c r="G72" s="113">
        <v>16003.3</v>
      </c>
      <c r="H72" s="113">
        <v>3528.8</v>
      </c>
      <c r="I72" s="112">
        <v>2709</v>
      </c>
      <c r="J72" s="113">
        <v>11907.1</v>
      </c>
      <c r="K72" s="113">
        <v>4395.3999999999996</v>
      </c>
    </row>
    <row r="73" spans="1:28" ht="11.25" customHeight="1">
      <c r="A73" s="111" t="s">
        <v>63</v>
      </c>
      <c r="B73" s="111" t="s">
        <v>130</v>
      </c>
      <c r="C73" s="112">
        <v>7941</v>
      </c>
      <c r="D73" s="113">
        <v>20794.3</v>
      </c>
      <c r="E73" s="113">
        <v>2618.6</v>
      </c>
      <c r="F73" s="112">
        <v>5711</v>
      </c>
      <c r="G73" s="113">
        <v>20141.900000000001</v>
      </c>
      <c r="H73" s="113">
        <v>3526.9</v>
      </c>
      <c r="I73" s="112">
        <v>2513</v>
      </c>
      <c r="J73" s="113">
        <v>10934.5</v>
      </c>
      <c r="K73" s="113">
        <v>4351.2</v>
      </c>
    </row>
    <row r="74" spans="1:28" ht="11.25" customHeight="1">
      <c r="A74" s="111" t="s">
        <v>65</v>
      </c>
      <c r="B74" s="111" t="s">
        <v>131</v>
      </c>
      <c r="C74" s="112">
        <v>27618</v>
      </c>
      <c r="D74" s="113">
        <v>72438.8</v>
      </c>
      <c r="E74" s="113">
        <v>2622.9</v>
      </c>
      <c r="F74" s="112">
        <v>20018</v>
      </c>
      <c r="G74" s="113">
        <v>70715</v>
      </c>
      <c r="H74" s="113">
        <v>3532.6</v>
      </c>
      <c r="I74" s="112">
        <v>9482</v>
      </c>
      <c r="J74" s="113">
        <v>41551.300000000003</v>
      </c>
      <c r="K74" s="113">
        <v>4382.1000000000004</v>
      </c>
    </row>
    <row r="75" spans="1:28" ht="11.25" customHeight="1">
      <c r="A75" s="111" t="s">
        <v>67</v>
      </c>
      <c r="B75" s="111" t="s">
        <v>132</v>
      </c>
      <c r="C75" s="112">
        <v>24490</v>
      </c>
      <c r="D75" s="113">
        <v>63580.5</v>
      </c>
      <c r="E75" s="113">
        <v>2596.1999999999998</v>
      </c>
      <c r="F75" s="112">
        <v>15302</v>
      </c>
      <c r="G75" s="113">
        <v>54226.1</v>
      </c>
      <c r="H75" s="113">
        <v>3543.7</v>
      </c>
      <c r="I75" s="112">
        <v>12190</v>
      </c>
      <c r="J75" s="113">
        <v>54097.5</v>
      </c>
      <c r="K75" s="113">
        <v>4437.8999999999996</v>
      </c>
    </row>
    <row r="76" spans="1:28" ht="11.25" customHeight="1">
      <c r="A76" s="116" t="s">
        <v>133</v>
      </c>
      <c r="B76" s="117"/>
      <c r="C76" s="112">
        <v>187587</v>
      </c>
      <c r="D76" s="113">
        <v>488268.4</v>
      </c>
      <c r="E76" s="113">
        <v>2602.9</v>
      </c>
      <c r="F76" s="112">
        <v>120019</v>
      </c>
      <c r="G76" s="113">
        <v>424468.2</v>
      </c>
      <c r="H76" s="113">
        <v>3536.7</v>
      </c>
      <c r="I76" s="112">
        <v>76334</v>
      </c>
      <c r="J76" s="113">
        <v>336398.8</v>
      </c>
      <c r="K76" s="113">
        <v>4406.8999999999996</v>
      </c>
    </row>
    <row r="77" spans="1:28" ht="11.25" customHeight="1">
      <c r="C77" s="118"/>
      <c r="D77" s="119"/>
      <c r="F77" s="118"/>
      <c r="G77" s="119"/>
      <c r="I77" s="118"/>
      <c r="J77" s="119"/>
    </row>
    <row r="78" spans="1:28" ht="19.5" customHeight="1">
      <c r="A78" s="102" t="s">
        <v>104</v>
      </c>
      <c r="B78" s="102" t="s">
        <v>105</v>
      </c>
      <c r="C78" s="105" t="s">
        <v>64</v>
      </c>
      <c r="D78" s="106"/>
      <c r="E78" s="106"/>
      <c r="F78" s="105" t="s">
        <v>66</v>
      </c>
      <c r="G78" s="106"/>
      <c r="H78" s="107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</row>
    <row r="79" spans="1:28" ht="12.75" customHeight="1">
      <c r="A79" s="104"/>
      <c r="B79" s="104"/>
      <c r="C79" s="102" t="s">
        <v>107</v>
      </c>
      <c r="D79" s="102" t="s">
        <v>108</v>
      </c>
      <c r="E79" s="102" t="s">
        <v>109</v>
      </c>
      <c r="F79" s="102" t="s">
        <v>107</v>
      </c>
      <c r="G79" s="102" t="s">
        <v>108</v>
      </c>
      <c r="H79" s="102" t="s">
        <v>109</v>
      </c>
    </row>
    <row r="80" spans="1:28" ht="48" customHeight="1">
      <c r="A80" s="103"/>
      <c r="B80" s="103"/>
      <c r="C80" s="103"/>
      <c r="D80" s="103"/>
      <c r="E80" s="103"/>
      <c r="F80" s="103"/>
      <c r="G80" s="103"/>
      <c r="H80" s="103"/>
    </row>
    <row r="81" spans="1:8" ht="11.25" customHeight="1">
      <c r="A81" s="111" t="s">
        <v>110</v>
      </c>
      <c r="B81" s="111" t="s">
        <v>111</v>
      </c>
      <c r="C81" s="112">
        <v>4417</v>
      </c>
      <c r="D81" s="113">
        <v>29059.5</v>
      </c>
      <c r="E81" s="113">
        <v>6579</v>
      </c>
      <c r="F81" s="112">
        <v>632</v>
      </c>
      <c r="G81" s="113">
        <v>8308.4</v>
      </c>
      <c r="H81" s="113">
        <v>13146.2</v>
      </c>
    </row>
    <row r="82" spans="1:8" ht="11.25" customHeight="1">
      <c r="A82" s="111" t="s">
        <v>112</v>
      </c>
      <c r="B82" s="111" t="s">
        <v>113</v>
      </c>
      <c r="C82" s="112">
        <v>9128</v>
      </c>
      <c r="D82" s="113">
        <v>63473.8</v>
      </c>
      <c r="E82" s="113">
        <v>6953.7</v>
      </c>
      <c r="F82" s="112">
        <v>3237</v>
      </c>
      <c r="G82" s="113">
        <v>42438.9</v>
      </c>
      <c r="H82" s="113">
        <v>13110.6</v>
      </c>
    </row>
    <row r="83" spans="1:8" ht="11.25" customHeight="1">
      <c r="A83" s="111" t="s">
        <v>114</v>
      </c>
      <c r="B83" s="111" t="s">
        <v>115</v>
      </c>
      <c r="C83" s="112">
        <v>3046</v>
      </c>
      <c r="D83" s="113">
        <v>20148.400000000001</v>
      </c>
      <c r="E83" s="113">
        <v>6614.7</v>
      </c>
      <c r="F83" s="112">
        <v>539</v>
      </c>
      <c r="G83" s="113">
        <v>7284.8</v>
      </c>
      <c r="H83" s="113">
        <v>13515.4</v>
      </c>
    </row>
    <row r="84" spans="1:8" ht="11.25" customHeight="1">
      <c r="A84" s="111" t="s">
        <v>116</v>
      </c>
      <c r="B84" s="111" t="s">
        <v>117</v>
      </c>
      <c r="C84" s="112">
        <v>1382</v>
      </c>
      <c r="D84" s="113">
        <v>8922.6</v>
      </c>
      <c r="E84" s="113">
        <v>6456.3</v>
      </c>
      <c r="F84" s="112">
        <v>161</v>
      </c>
      <c r="G84" s="113">
        <v>2269.1999999999998</v>
      </c>
      <c r="H84" s="113">
        <v>14094.3</v>
      </c>
    </row>
    <row r="85" spans="1:8" ht="11.25" customHeight="1">
      <c r="A85" s="111" t="s">
        <v>118</v>
      </c>
      <c r="B85" s="111" t="s">
        <v>119</v>
      </c>
      <c r="C85" s="112">
        <v>1796</v>
      </c>
      <c r="D85" s="113">
        <v>11508.7</v>
      </c>
      <c r="E85" s="113">
        <v>6408</v>
      </c>
      <c r="F85" s="112">
        <v>239</v>
      </c>
      <c r="G85" s="113">
        <v>3206.4</v>
      </c>
      <c r="H85" s="113">
        <v>13415.7</v>
      </c>
    </row>
    <row r="86" spans="1:8" ht="11.25" customHeight="1">
      <c r="A86" s="111" t="s">
        <v>120</v>
      </c>
      <c r="B86" s="111" t="s">
        <v>121</v>
      </c>
      <c r="C86" s="112">
        <v>28271</v>
      </c>
      <c r="D86" s="113">
        <v>194835.1</v>
      </c>
      <c r="E86" s="113">
        <v>6891.7</v>
      </c>
      <c r="F86" s="112">
        <v>10355</v>
      </c>
      <c r="G86" s="113">
        <v>156803.6</v>
      </c>
      <c r="H86" s="113">
        <v>15142.8</v>
      </c>
    </row>
    <row r="87" spans="1:8" ht="11.25" customHeight="1">
      <c r="A87" s="111" t="s">
        <v>122</v>
      </c>
      <c r="B87" s="111" t="s">
        <v>123</v>
      </c>
      <c r="C87" s="112">
        <v>17005</v>
      </c>
      <c r="D87" s="113">
        <v>115369.2</v>
      </c>
      <c r="E87" s="113">
        <v>6784.4</v>
      </c>
      <c r="F87" s="112">
        <v>4315</v>
      </c>
      <c r="G87" s="113">
        <v>61237.3</v>
      </c>
      <c r="H87" s="113">
        <v>14191.7</v>
      </c>
    </row>
    <row r="88" spans="1:8" ht="11.25" customHeight="1">
      <c r="A88" s="111" t="s">
        <v>124</v>
      </c>
      <c r="B88" s="111" t="s">
        <v>125</v>
      </c>
      <c r="C88" s="112">
        <v>1661</v>
      </c>
      <c r="D88" s="113">
        <v>10552.6</v>
      </c>
      <c r="E88" s="113">
        <v>6353.2</v>
      </c>
      <c r="F88" s="112">
        <v>173</v>
      </c>
      <c r="G88" s="113">
        <v>2382.1999999999998</v>
      </c>
      <c r="H88" s="113">
        <v>13770.2</v>
      </c>
    </row>
    <row r="89" spans="1:8" ht="11.25" customHeight="1">
      <c r="A89" s="111" t="s">
        <v>126</v>
      </c>
      <c r="B89" s="111" t="s">
        <v>127</v>
      </c>
      <c r="C89" s="112">
        <v>1807</v>
      </c>
      <c r="D89" s="113">
        <v>11635.6</v>
      </c>
      <c r="E89" s="113">
        <v>6439.2</v>
      </c>
      <c r="F89" s="112">
        <v>296</v>
      </c>
      <c r="G89" s="113">
        <v>4028.5</v>
      </c>
      <c r="H89" s="113">
        <v>13609.7</v>
      </c>
    </row>
    <row r="90" spans="1:8" ht="11.25" customHeight="1">
      <c r="A90" s="111" t="s">
        <v>59</v>
      </c>
      <c r="B90" s="111" t="s">
        <v>128</v>
      </c>
      <c r="C90" s="112">
        <v>1530</v>
      </c>
      <c r="D90" s="113">
        <v>9804.5</v>
      </c>
      <c r="E90" s="113">
        <v>6408.2</v>
      </c>
      <c r="F90" s="112">
        <v>182</v>
      </c>
      <c r="G90" s="113">
        <v>2408.6</v>
      </c>
      <c r="H90" s="113">
        <v>13234.4</v>
      </c>
    </row>
    <row r="91" spans="1:8" ht="11.25" customHeight="1">
      <c r="A91" s="111" t="s">
        <v>61</v>
      </c>
      <c r="B91" s="111" t="s">
        <v>129</v>
      </c>
      <c r="C91" s="112">
        <v>2955</v>
      </c>
      <c r="D91" s="113">
        <v>19230.599999999999</v>
      </c>
      <c r="E91" s="113">
        <v>6507.8</v>
      </c>
      <c r="F91" s="112">
        <v>373</v>
      </c>
      <c r="G91" s="113">
        <v>4861.8999999999996</v>
      </c>
      <c r="H91" s="113">
        <v>13034.6</v>
      </c>
    </row>
    <row r="92" spans="1:8" ht="11.25" customHeight="1">
      <c r="A92" s="111" t="s">
        <v>63</v>
      </c>
      <c r="B92" s="111" t="s">
        <v>130</v>
      </c>
      <c r="C92" s="112">
        <v>1898</v>
      </c>
      <c r="D92" s="113">
        <v>11979.8</v>
      </c>
      <c r="E92" s="113">
        <v>6311.8</v>
      </c>
      <c r="F92" s="112">
        <v>176</v>
      </c>
      <c r="G92" s="113">
        <v>2542.1</v>
      </c>
      <c r="H92" s="113">
        <v>14443.5</v>
      </c>
    </row>
    <row r="93" spans="1:8" ht="11.25" customHeight="1">
      <c r="A93" s="111" t="s">
        <v>65</v>
      </c>
      <c r="B93" s="111" t="s">
        <v>131</v>
      </c>
      <c r="C93" s="112">
        <v>9189</v>
      </c>
      <c r="D93" s="113">
        <v>59995.6</v>
      </c>
      <c r="E93" s="113">
        <v>6529.1</v>
      </c>
      <c r="F93" s="112">
        <v>1579</v>
      </c>
      <c r="G93" s="113">
        <v>20084.900000000001</v>
      </c>
      <c r="H93" s="113">
        <v>12720</v>
      </c>
    </row>
    <row r="94" spans="1:8" ht="11.25" customHeight="1">
      <c r="A94" s="111" t="s">
        <v>67</v>
      </c>
      <c r="B94" s="111" t="s">
        <v>132</v>
      </c>
      <c r="C94" s="112">
        <v>21755</v>
      </c>
      <c r="D94" s="113">
        <v>149540.5</v>
      </c>
      <c r="E94" s="113">
        <v>6873.8</v>
      </c>
      <c r="F94" s="112">
        <v>7924</v>
      </c>
      <c r="G94" s="113">
        <v>108108.4</v>
      </c>
      <c r="H94" s="113">
        <v>13643.2</v>
      </c>
    </row>
    <row r="95" spans="1:8" ht="11.25" customHeight="1">
      <c r="A95" s="116" t="s">
        <v>133</v>
      </c>
      <c r="B95" s="117"/>
      <c r="C95" s="112">
        <v>105840</v>
      </c>
      <c r="D95" s="113">
        <v>716056.5</v>
      </c>
      <c r="E95" s="113">
        <v>6765.5</v>
      </c>
      <c r="F95" s="112">
        <v>30181</v>
      </c>
      <c r="G95" s="113">
        <v>425965.2</v>
      </c>
      <c r="H95" s="113">
        <v>14113.7</v>
      </c>
    </row>
    <row r="96" spans="1:8" ht="11.25" customHeight="1">
      <c r="C96" s="118"/>
      <c r="D96" s="119"/>
      <c r="F96" s="118"/>
      <c r="G96" s="119"/>
    </row>
  </sheetData>
  <mergeCells count="72">
    <mergeCell ref="F79:F80"/>
    <mergeCell ref="G79:G80"/>
    <mergeCell ref="H79:H80"/>
    <mergeCell ref="A95:B95"/>
    <mergeCell ref="J60:J61"/>
    <mergeCell ref="K60:K61"/>
    <mergeCell ref="A76:B76"/>
    <mergeCell ref="A78:A80"/>
    <mergeCell ref="B78:B80"/>
    <mergeCell ref="C78:E78"/>
    <mergeCell ref="F78:H78"/>
    <mergeCell ref="C79:C80"/>
    <mergeCell ref="D79:D80"/>
    <mergeCell ref="E79:E80"/>
    <mergeCell ref="D60:D61"/>
    <mergeCell ref="E60:E61"/>
    <mergeCell ref="F60:F61"/>
    <mergeCell ref="G60:G61"/>
    <mergeCell ref="H60:H61"/>
    <mergeCell ref="I60:I61"/>
    <mergeCell ref="I41:I42"/>
    <mergeCell ref="J41:J42"/>
    <mergeCell ref="K41:K42"/>
    <mergeCell ref="A57:B57"/>
    <mergeCell ref="A59:A61"/>
    <mergeCell ref="B59:B61"/>
    <mergeCell ref="C59:E59"/>
    <mergeCell ref="F59:H59"/>
    <mergeCell ref="I59:K59"/>
    <mergeCell ref="C60:C61"/>
    <mergeCell ref="C41:C42"/>
    <mergeCell ref="D41:D42"/>
    <mergeCell ref="E41:E42"/>
    <mergeCell ref="F41:F42"/>
    <mergeCell ref="G41:G42"/>
    <mergeCell ref="H41:H42"/>
    <mergeCell ref="H22:H23"/>
    <mergeCell ref="I22:I23"/>
    <mergeCell ref="J22:J23"/>
    <mergeCell ref="K22:K23"/>
    <mergeCell ref="A38:B38"/>
    <mergeCell ref="A40:A42"/>
    <mergeCell ref="B40:B42"/>
    <mergeCell ref="C40:E40"/>
    <mergeCell ref="F40:H40"/>
    <mergeCell ref="I40:K40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F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5" manualBreakCount="5">
    <brk id="20" max="16383" man="1"/>
    <brk id="39" max="16383" man="1"/>
    <brk id="58" max="16383" man="1"/>
    <brk id="77" max="16383" man="1"/>
    <brk id="96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58"/>
  <sheetViews>
    <sheetView zoomScale="180" workbookViewId="0">
      <selection sqref="A1:XFD1048576"/>
    </sheetView>
  </sheetViews>
  <sheetFormatPr defaultColWidth="9.33203125" defaultRowHeight="11.25" customHeight="1"/>
  <cols>
    <col min="1" max="1" width="3.6640625" style="98" customWidth="1"/>
    <col min="2" max="2" width="33" style="98" customWidth="1"/>
    <col min="3" max="3" width="11" style="98" customWidth="1"/>
    <col min="4" max="4" width="14.1640625" style="98" customWidth="1"/>
    <col min="5" max="5" width="10.33203125" style="98" customWidth="1"/>
    <col min="6" max="6" width="11" style="98" customWidth="1"/>
    <col min="7" max="7" width="14.1640625" style="98" customWidth="1"/>
    <col min="8" max="8" width="10.33203125" style="98" customWidth="1"/>
    <col min="9" max="9" width="11" style="98" customWidth="1"/>
    <col min="10" max="10" width="14.1640625" style="99" customWidth="1"/>
    <col min="11" max="11" width="10.33203125" style="120" customWidth="1"/>
    <col min="12" max="12" width="9.1640625" style="121" customWidth="1"/>
    <col min="13" max="13" width="31.33203125" style="122" customWidth="1"/>
    <col min="14" max="16384" width="9.33203125" style="98"/>
  </cols>
  <sheetData>
    <row r="1" spans="1:11" ht="11.25" customHeight="1">
      <c r="A1" s="100" t="s">
        <v>134</v>
      </c>
      <c r="B1" s="100"/>
      <c r="C1" s="100"/>
      <c r="D1" s="100"/>
      <c r="E1" s="100"/>
      <c r="F1" s="100"/>
      <c r="G1" s="101"/>
    </row>
    <row r="2" spans="1:11" ht="23.25" customHeight="1">
      <c r="A2" s="102" t="s">
        <v>104</v>
      </c>
      <c r="B2" s="102" t="s">
        <v>105</v>
      </c>
      <c r="C2" s="105" t="s">
        <v>106</v>
      </c>
      <c r="D2" s="106"/>
      <c r="E2" s="107"/>
      <c r="F2" s="105" t="s">
        <v>135</v>
      </c>
      <c r="G2" s="106"/>
      <c r="H2" s="107"/>
      <c r="I2" s="105" t="s">
        <v>136</v>
      </c>
      <c r="J2" s="106"/>
      <c r="K2" s="107"/>
    </row>
    <row r="3" spans="1:11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</row>
    <row r="4" spans="1:11" ht="21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</row>
    <row r="5" spans="1:11" ht="12.75" customHeight="1">
      <c r="A5" s="111" t="s">
        <v>110</v>
      </c>
      <c r="B5" s="111" t="s">
        <v>111</v>
      </c>
      <c r="C5" s="112">
        <v>26745</v>
      </c>
      <c r="D5" s="113">
        <v>107335</v>
      </c>
      <c r="E5" s="123">
        <v>4013.3</v>
      </c>
      <c r="F5" s="124">
        <v>20764</v>
      </c>
      <c r="G5" s="125">
        <v>87029.7</v>
      </c>
      <c r="H5" s="125">
        <v>4191.3999999999996</v>
      </c>
      <c r="I5" s="124">
        <v>4018</v>
      </c>
      <c r="J5" s="125">
        <v>13649.7</v>
      </c>
      <c r="K5" s="125">
        <v>3397.1</v>
      </c>
    </row>
    <row r="6" spans="1:11" ht="12.75" customHeight="1">
      <c r="A6" s="111" t="s">
        <v>112</v>
      </c>
      <c r="B6" s="111" t="s">
        <v>113</v>
      </c>
      <c r="C6" s="112">
        <v>34485</v>
      </c>
      <c r="D6" s="113">
        <v>178274.3</v>
      </c>
      <c r="E6" s="123">
        <v>5169.6000000000004</v>
      </c>
      <c r="F6" s="124">
        <v>26244</v>
      </c>
      <c r="G6" s="125">
        <v>141996.79999999999</v>
      </c>
      <c r="H6" s="125">
        <v>5410.6</v>
      </c>
      <c r="I6" s="124">
        <v>5219</v>
      </c>
      <c r="J6" s="125">
        <v>20443.2</v>
      </c>
      <c r="K6" s="125">
        <v>3917.1</v>
      </c>
    </row>
    <row r="7" spans="1:11" ht="12.75" customHeight="1">
      <c r="A7" s="111" t="s">
        <v>114</v>
      </c>
      <c r="B7" s="111" t="s">
        <v>115</v>
      </c>
      <c r="C7" s="112">
        <v>19158</v>
      </c>
      <c r="D7" s="113">
        <v>77355.7</v>
      </c>
      <c r="E7" s="123">
        <v>4037.8</v>
      </c>
      <c r="F7" s="124">
        <v>13923</v>
      </c>
      <c r="G7" s="125">
        <v>58243.9</v>
      </c>
      <c r="H7" s="125">
        <v>4183.3</v>
      </c>
      <c r="I7" s="124">
        <v>3572</v>
      </c>
      <c r="J7" s="125">
        <v>12800.5</v>
      </c>
      <c r="K7" s="125">
        <v>3583.6</v>
      </c>
    </row>
    <row r="8" spans="1:11" ht="12.75" customHeight="1">
      <c r="A8" s="111" t="s">
        <v>116</v>
      </c>
      <c r="B8" s="111" t="s">
        <v>117</v>
      </c>
      <c r="C8" s="112">
        <v>10932</v>
      </c>
      <c r="D8" s="113">
        <v>40866.9</v>
      </c>
      <c r="E8" s="123">
        <v>3738.3</v>
      </c>
      <c r="F8" s="124">
        <v>8000</v>
      </c>
      <c r="G8" s="125">
        <v>31410.3</v>
      </c>
      <c r="H8" s="125">
        <v>3926.3</v>
      </c>
      <c r="I8" s="124">
        <v>2072</v>
      </c>
      <c r="J8" s="125">
        <v>6777.7</v>
      </c>
      <c r="K8" s="125">
        <v>3271.1</v>
      </c>
    </row>
    <row r="9" spans="1:11" ht="12.75" customHeight="1">
      <c r="A9" s="111" t="s">
        <v>118</v>
      </c>
      <c r="B9" s="111" t="s">
        <v>119</v>
      </c>
      <c r="C9" s="112">
        <v>17442</v>
      </c>
      <c r="D9" s="113">
        <v>63323</v>
      </c>
      <c r="E9" s="123">
        <v>3630.5</v>
      </c>
      <c r="F9" s="124">
        <v>12596</v>
      </c>
      <c r="G9" s="125">
        <v>48070.9</v>
      </c>
      <c r="H9" s="125">
        <v>3816.4</v>
      </c>
      <c r="I9" s="124">
        <v>3503</v>
      </c>
      <c r="J9" s="125">
        <v>11290.6</v>
      </c>
      <c r="K9" s="125">
        <v>3223.1</v>
      </c>
    </row>
    <row r="10" spans="1:11" ht="12.75" customHeight="1">
      <c r="A10" s="111" t="s">
        <v>120</v>
      </c>
      <c r="B10" s="111" t="s">
        <v>121</v>
      </c>
      <c r="C10" s="112">
        <v>103695</v>
      </c>
      <c r="D10" s="113">
        <v>565786.30000000005</v>
      </c>
      <c r="E10" s="123">
        <v>5456.3</v>
      </c>
      <c r="F10" s="124">
        <v>83043</v>
      </c>
      <c r="G10" s="125">
        <v>457544.7</v>
      </c>
      <c r="H10" s="125">
        <v>5509.7</v>
      </c>
      <c r="I10" s="124">
        <v>13157</v>
      </c>
      <c r="J10" s="125">
        <v>53151.5</v>
      </c>
      <c r="K10" s="125">
        <v>4039.8</v>
      </c>
    </row>
    <row r="11" spans="1:11" ht="12.75" customHeight="1">
      <c r="A11" s="111" t="s">
        <v>122</v>
      </c>
      <c r="B11" s="111" t="s">
        <v>123</v>
      </c>
      <c r="C11" s="112">
        <v>73747</v>
      </c>
      <c r="D11" s="113">
        <v>346367.9</v>
      </c>
      <c r="E11" s="123">
        <v>4696.7</v>
      </c>
      <c r="F11" s="124">
        <v>57885</v>
      </c>
      <c r="G11" s="125">
        <v>280471</v>
      </c>
      <c r="H11" s="125">
        <v>4845.3</v>
      </c>
      <c r="I11" s="124">
        <v>11037</v>
      </c>
      <c r="J11" s="125">
        <v>41021</v>
      </c>
      <c r="K11" s="125">
        <v>3716.7</v>
      </c>
    </row>
    <row r="12" spans="1:11" ht="12.75" customHeight="1">
      <c r="A12" s="111" t="s">
        <v>124</v>
      </c>
      <c r="B12" s="111" t="s">
        <v>125</v>
      </c>
      <c r="C12" s="112">
        <v>19263</v>
      </c>
      <c r="D12" s="113">
        <v>68326.7</v>
      </c>
      <c r="E12" s="123">
        <v>3547</v>
      </c>
      <c r="F12" s="124">
        <v>13942</v>
      </c>
      <c r="G12" s="125">
        <v>52551.4</v>
      </c>
      <c r="H12" s="125">
        <v>3769.3</v>
      </c>
      <c r="I12" s="124">
        <v>3849</v>
      </c>
      <c r="J12" s="125">
        <v>11600.9</v>
      </c>
      <c r="K12" s="125">
        <v>3014</v>
      </c>
    </row>
    <row r="13" spans="1:11" ht="12.75" customHeight="1">
      <c r="A13" s="111" t="s">
        <v>126</v>
      </c>
      <c r="B13" s="111" t="s">
        <v>127</v>
      </c>
      <c r="C13" s="112">
        <v>16587</v>
      </c>
      <c r="D13" s="113">
        <v>61955.7</v>
      </c>
      <c r="E13" s="123">
        <v>3735.2</v>
      </c>
      <c r="F13" s="124">
        <v>11935</v>
      </c>
      <c r="G13" s="125">
        <v>46822.5</v>
      </c>
      <c r="H13" s="125">
        <v>3923.1</v>
      </c>
      <c r="I13" s="124">
        <v>3282</v>
      </c>
      <c r="J13" s="125">
        <v>10920.2</v>
      </c>
      <c r="K13" s="125">
        <v>3327.3</v>
      </c>
    </row>
    <row r="14" spans="1:11" ht="12.75" customHeight="1">
      <c r="A14" s="111" t="s">
        <v>59</v>
      </c>
      <c r="B14" s="111" t="s">
        <v>128</v>
      </c>
      <c r="C14" s="112">
        <v>14698</v>
      </c>
      <c r="D14" s="113">
        <v>52912.4</v>
      </c>
      <c r="E14" s="123">
        <v>3600</v>
      </c>
      <c r="F14" s="124">
        <v>10732</v>
      </c>
      <c r="G14" s="125">
        <v>40734.300000000003</v>
      </c>
      <c r="H14" s="125">
        <v>3795.6</v>
      </c>
      <c r="I14" s="124">
        <v>2757</v>
      </c>
      <c r="J14" s="125">
        <v>8849.2000000000007</v>
      </c>
      <c r="K14" s="125">
        <v>3209.7</v>
      </c>
    </row>
    <row r="15" spans="1:11" ht="12.75" customHeight="1">
      <c r="A15" s="111" t="s">
        <v>61</v>
      </c>
      <c r="B15" s="111" t="s">
        <v>129</v>
      </c>
      <c r="C15" s="112">
        <v>17996</v>
      </c>
      <c r="D15" s="113">
        <v>71016.2</v>
      </c>
      <c r="E15" s="123">
        <v>3946.2</v>
      </c>
      <c r="F15" s="124">
        <v>13674</v>
      </c>
      <c r="G15" s="125">
        <v>55956.7</v>
      </c>
      <c r="H15" s="125">
        <v>4092.2</v>
      </c>
      <c r="I15" s="124">
        <v>2925</v>
      </c>
      <c r="J15" s="125">
        <v>10371.299999999999</v>
      </c>
      <c r="K15" s="125">
        <v>3545.7</v>
      </c>
    </row>
    <row r="16" spans="1:11" ht="12.75" customHeight="1">
      <c r="A16" s="111" t="s">
        <v>63</v>
      </c>
      <c r="B16" s="111" t="s">
        <v>130</v>
      </c>
      <c r="C16" s="112">
        <v>18527</v>
      </c>
      <c r="D16" s="113">
        <v>66733.399999999994</v>
      </c>
      <c r="E16" s="123">
        <v>3602</v>
      </c>
      <c r="F16" s="124">
        <v>13266</v>
      </c>
      <c r="G16" s="125">
        <v>50673.8</v>
      </c>
      <c r="H16" s="125">
        <v>3819.8</v>
      </c>
      <c r="I16" s="124">
        <v>3548</v>
      </c>
      <c r="J16" s="125">
        <v>11239.2</v>
      </c>
      <c r="K16" s="125">
        <v>3167.7</v>
      </c>
    </row>
    <row r="17" spans="1:11" ht="12.75" customHeight="1">
      <c r="A17" s="111" t="s">
        <v>65</v>
      </c>
      <c r="B17" s="111" t="s">
        <v>131</v>
      </c>
      <c r="C17" s="112">
        <v>68348</v>
      </c>
      <c r="D17" s="113">
        <v>265337.2</v>
      </c>
      <c r="E17" s="123">
        <v>3882.1</v>
      </c>
      <c r="F17" s="124">
        <v>51133</v>
      </c>
      <c r="G17" s="125">
        <v>207145.2</v>
      </c>
      <c r="H17" s="125">
        <v>4051.1</v>
      </c>
      <c r="I17" s="124">
        <v>11462</v>
      </c>
      <c r="J17" s="125">
        <v>38459.300000000003</v>
      </c>
      <c r="K17" s="125">
        <v>3355.4</v>
      </c>
    </row>
    <row r="18" spans="1:11" ht="12.75" customHeight="1">
      <c r="A18" s="111" t="s">
        <v>67</v>
      </c>
      <c r="B18" s="111" t="s">
        <v>132</v>
      </c>
      <c r="C18" s="112">
        <v>82014</v>
      </c>
      <c r="D18" s="113">
        <v>430016.9</v>
      </c>
      <c r="E18" s="123">
        <v>5243.2</v>
      </c>
      <c r="F18" s="124">
        <v>62432</v>
      </c>
      <c r="G18" s="125">
        <v>344490.8</v>
      </c>
      <c r="H18" s="125">
        <v>5517.9</v>
      </c>
      <c r="I18" s="124">
        <v>13773</v>
      </c>
      <c r="J18" s="125">
        <v>55835.199999999997</v>
      </c>
      <c r="K18" s="125">
        <v>4054</v>
      </c>
    </row>
    <row r="19" spans="1:11" ht="11.25" customHeight="1">
      <c r="A19" s="116" t="s">
        <v>133</v>
      </c>
      <c r="B19" s="117"/>
      <c r="C19" s="112">
        <v>523637</v>
      </c>
      <c r="D19" s="113">
        <v>2395607.6</v>
      </c>
      <c r="E19" s="123">
        <v>4574.8999999999996</v>
      </c>
      <c r="F19" s="124">
        <v>399569</v>
      </c>
      <c r="G19" s="125">
        <v>1903142</v>
      </c>
      <c r="H19" s="125">
        <v>4763</v>
      </c>
      <c r="I19" s="124">
        <v>84174</v>
      </c>
      <c r="J19" s="125">
        <v>306409.5</v>
      </c>
      <c r="K19" s="125">
        <v>3640.2</v>
      </c>
    </row>
    <row r="20" spans="1:11" ht="11.25" customHeight="1">
      <c r="C20" s="118"/>
      <c r="D20" s="119"/>
      <c r="F20" s="118"/>
      <c r="G20" s="119"/>
      <c r="I20" s="118"/>
      <c r="J20" s="119"/>
    </row>
    <row r="21" spans="1:11" ht="24" customHeight="1">
      <c r="A21" s="102" t="s">
        <v>104</v>
      </c>
      <c r="B21" s="102" t="s">
        <v>105</v>
      </c>
      <c r="C21" s="105" t="s">
        <v>137</v>
      </c>
      <c r="D21" s="106"/>
      <c r="E21" s="107"/>
      <c r="F21" s="105" t="s">
        <v>138</v>
      </c>
      <c r="G21" s="106"/>
      <c r="H21" s="107"/>
      <c r="I21" s="105" t="s">
        <v>139</v>
      </c>
      <c r="J21" s="106"/>
      <c r="K21" s="107"/>
    </row>
    <row r="22" spans="1:11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11" ht="43.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11" ht="11.25" customHeight="1">
      <c r="A24" s="111" t="s">
        <v>110</v>
      </c>
      <c r="B24" s="111" t="s">
        <v>111</v>
      </c>
      <c r="C24" s="124">
        <v>1119</v>
      </c>
      <c r="D24" s="125">
        <v>3520.4</v>
      </c>
      <c r="E24" s="125">
        <v>3146</v>
      </c>
      <c r="F24" s="124">
        <v>608</v>
      </c>
      <c r="G24" s="125">
        <v>2347.6</v>
      </c>
      <c r="H24" s="125">
        <v>3861.2</v>
      </c>
      <c r="I24" s="124">
        <v>233</v>
      </c>
      <c r="J24" s="125">
        <v>554.4</v>
      </c>
      <c r="K24" s="125">
        <v>2379.4</v>
      </c>
    </row>
    <row r="25" spans="1:11" ht="11.25" customHeight="1">
      <c r="A25" s="111" t="s">
        <v>112</v>
      </c>
      <c r="B25" s="111" t="s">
        <v>113</v>
      </c>
      <c r="C25" s="124">
        <v>1754</v>
      </c>
      <c r="D25" s="125">
        <v>7778.3</v>
      </c>
      <c r="E25" s="125">
        <v>4434.6000000000004</v>
      </c>
      <c r="F25" s="124">
        <v>967</v>
      </c>
      <c r="G25" s="125">
        <v>6244.6</v>
      </c>
      <c r="H25" s="125">
        <v>6457.7</v>
      </c>
      <c r="I25" s="124">
        <v>291</v>
      </c>
      <c r="J25" s="125">
        <v>690.5</v>
      </c>
      <c r="K25" s="125">
        <v>2373</v>
      </c>
    </row>
    <row r="26" spans="1:11" ht="11.25" customHeight="1">
      <c r="A26" s="111" t="s">
        <v>114</v>
      </c>
      <c r="B26" s="111" t="s">
        <v>115</v>
      </c>
      <c r="C26" s="124">
        <v>966</v>
      </c>
      <c r="D26" s="125">
        <v>2933.8</v>
      </c>
      <c r="E26" s="125">
        <v>3037.1</v>
      </c>
      <c r="F26" s="124">
        <v>533</v>
      </c>
      <c r="G26" s="125">
        <v>2545.1</v>
      </c>
      <c r="H26" s="125">
        <v>4775.1000000000004</v>
      </c>
      <c r="I26" s="124">
        <v>158</v>
      </c>
      <c r="J26" s="125">
        <v>374.4</v>
      </c>
      <c r="K26" s="125">
        <v>2369.6</v>
      </c>
    </row>
    <row r="27" spans="1:11" ht="11.25" customHeight="1">
      <c r="A27" s="111" t="s">
        <v>116</v>
      </c>
      <c r="B27" s="111" t="s">
        <v>117</v>
      </c>
      <c r="C27" s="124">
        <v>581</v>
      </c>
      <c r="D27" s="125">
        <v>1526.1</v>
      </c>
      <c r="E27" s="125">
        <v>2626.8</v>
      </c>
      <c r="F27" s="124">
        <v>190</v>
      </c>
      <c r="G27" s="125">
        <v>700.7</v>
      </c>
      <c r="H27" s="125">
        <v>3688.2</v>
      </c>
      <c r="I27" s="124">
        <v>85</v>
      </c>
      <c r="J27" s="125">
        <v>205.3</v>
      </c>
      <c r="K27" s="125">
        <v>2414.8000000000002</v>
      </c>
    </row>
    <row r="28" spans="1:11" ht="11.25" customHeight="1">
      <c r="A28" s="111" t="s">
        <v>118</v>
      </c>
      <c r="B28" s="111" t="s">
        <v>119</v>
      </c>
      <c r="C28" s="124">
        <v>891</v>
      </c>
      <c r="D28" s="125">
        <v>2399.5</v>
      </c>
      <c r="E28" s="125">
        <v>2693.1</v>
      </c>
      <c r="F28" s="124">
        <v>317</v>
      </c>
      <c r="G28" s="125">
        <v>1047.5999999999999</v>
      </c>
      <c r="H28" s="125">
        <v>3304.7</v>
      </c>
      <c r="I28" s="124">
        <v>132</v>
      </c>
      <c r="J28" s="125">
        <v>319.60000000000002</v>
      </c>
      <c r="K28" s="125">
        <v>2421.1</v>
      </c>
    </row>
    <row r="29" spans="1:11" ht="11.25" customHeight="1">
      <c r="A29" s="111" t="s">
        <v>120</v>
      </c>
      <c r="B29" s="111" t="s">
        <v>121</v>
      </c>
      <c r="C29" s="124">
        <v>4220</v>
      </c>
      <c r="D29" s="125">
        <v>20795.7</v>
      </c>
      <c r="E29" s="125">
        <v>4927.8999999999996</v>
      </c>
      <c r="F29" s="124">
        <v>2636</v>
      </c>
      <c r="G29" s="125">
        <v>16895.400000000001</v>
      </c>
      <c r="H29" s="125">
        <v>6409.5</v>
      </c>
      <c r="I29" s="124">
        <v>509</v>
      </c>
      <c r="J29" s="125">
        <v>1178.3</v>
      </c>
      <c r="K29" s="125">
        <v>2314.8000000000002</v>
      </c>
    </row>
    <row r="30" spans="1:11" ht="11.25" customHeight="1">
      <c r="A30" s="111" t="s">
        <v>122</v>
      </c>
      <c r="B30" s="111" t="s">
        <v>123</v>
      </c>
      <c r="C30" s="124">
        <v>2865</v>
      </c>
      <c r="D30" s="125">
        <v>11670.3</v>
      </c>
      <c r="E30" s="125">
        <v>4073.4</v>
      </c>
      <c r="F30" s="124">
        <v>1477</v>
      </c>
      <c r="G30" s="125">
        <v>8318.6</v>
      </c>
      <c r="H30" s="125">
        <v>5632.1</v>
      </c>
      <c r="I30" s="124">
        <v>453</v>
      </c>
      <c r="J30" s="125">
        <v>1044.5</v>
      </c>
      <c r="K30" s="125">
        <v>2305.8000000000002</v>
      </c>
    </row>
    <row r="31" spans="1:11" ht="11.25" customHeight="1">
      <c r="A31" s="111" t="s">
        <v>124</v>
      </c>
      <c r="B31" s="111" t="s">
        <v>125</v>
      </c>
      <c r="C31" s="124">
        <v>845</v>
      </c>
      <c r="D31" s="125">
        <v>2023.8</v>
      </c>
      <c r="E31" s="125">
        <v>2395</v>
      </c>
      <c r="F31" s="124">
        <v>448</v>
      </c>
      <c r="G31" s="125">
        <v>1530.1</v>
      </c>
      <c r="H31" s="125">
        <v>3415.4</v>
      </c>
      <c r="I31" s="124">
        <v>176</v>
      </c>
      <c r="J31" s="125">
        <v>434.1</v>
      </c>
      <c r="K31" s="125">
        <v>2466.3000000000002</v>
      </c>
    </row>
    <row r="32" spans="1:11" ht="11.25" customHeight="1">
      <c r="A32" s="111" t="s">
        <v>126</v>
      </c>
      <c r="B32" s="111" t="s">
        <v>127</v>
      </c>
      <c r="C32" s="124">
        <v>815</v>
      </c>
      <c r="D32" s="125">
        <v>2262.8000000000002</v>
      </c>
      <c r="E32" s="125">
        <v>2776.5</v>
      </c>
      <c r="F32" s="124">
        <v>307</v>
      </c>
      <c r="G32" s="125">
        <v>1024.9000000000001</v>
      </c>
      <c r="H32" s="125">
        <v>3338.4</v>
      </c>
      <c r="I32" s="124">
        <v>243</v>
      </c>
      <c r="J32" s="125">
        <v>600.9</v>
      </c>
      <c r="K32" s="125">
        <v>2472.8000000000002</v>
      </c>
    </row>
    <row r="33" spans="1:13" ht="11.25" customHeight="1">
      <c r="A33" s="111" t="s">
        <v>59</v>
      </c>
      <c r="B33" s="111" t="s">
        <v>128</v>
      </c>
      <c r="C33" s="124">
        <v>716</v>
      </c>
      <c r="D33" s="125">
        <v>1679.1</v>
      </c>
      <c r="E33" s="125">
        <v>2345.1</v>
      </c>
      <c r="F33" s="124">
        <v>271</v>
      </c>
      <c r="G33" s="125">
        <v>953.6</v>
      </c>
      <c r="H33" s="125">
        <v>3518.7</v>
      </c>
      <c r="I33" s="124">
        <v>220</v>
      </c>
      <c r="J33" s="125">
        <v>541.9</v>
      </c>
      <c r="K33" s="125">
        <v>2463.1999999999998</v>
      </c>
    </row>
    <row r="34" spans="1:13" ht="11.25" customHeight="1">
      <c r="A34" s="111" t="s">
        <v>61</v>
      </c>
      <c r="B34" s="111" t="s">
        <v>129</v>
      </c>
      <c r="C34" s="124">
        <v>845</v>
      </c>
      <c r="D34" s="125">
        <v>2495.5</v>
      </c>
      <c r="E34" s="125">
        <v>2953.2</v>
      </c>
      <c r="F34" s="124">
        <v>377</v>
      </c>
      <c r="G34" s="125">
        <v>1740.8</v>
      </c>
      <c r="H34" s="125">
        <v>4617.3999999999996</v>
      </c>
      <c r="I34" s="124">
        <v>174</v>
      </c>
      <c r="J34" s="125">
        <v>411</v>
      </c>
      <c r="K34" s="125">
        <v>2362.1</v>
      </c>
    </row>
    <row r="35" spans="1:13" ht="11.25" customHeight="1">
      <c r="A35" s="111" t="s">
        <v>63</v>
      </c>
      <c r="B35" s="111" t="s">
        <v>130</v>
      </c>
      <c r="C35" s="124">
        <v>991</v>
      </c>
      <c r="D35" s="125">
        <v>2359.9</v>
      </c>
      <c r="E35" s="125">
        <v>2381.4</v>
      </c>
      <c r="F35" s="124">
        <v>402</v>
      </c>
      <c r="G35" s="125">
        <v>1210.9000000000001</v>
      </c>
      <c r="H35" s="125">
        <v>3012.2</v>
      </c>
      <c r="I35" s="124">
        <v>313</v>
      </c>
      <c r="J35" s="125">
        <v>773.1</v>
      </c>
      <c r="K35" s="125">
        <v>2470.1</v>
      </c>
    </row>
    <row r="36" spans="1:13" ht="11.25" customHeight="1">
      <c r="A36" s="111" t="s">
        <v>65</v>
      </c>
      <c r="B36" s="111" t="s">
        <v>131</v>
      </c>
      <c r="C36" s="124">
        <v>2682</v>
      </c>
      <c r="D36" s="125">
        <v>7914.8</v>
      </c>
      <c r="E36" s="125">
        <v>2951.1</v>
      </c>
      <c r="F36" s="124">
        <v>2642</v>
      </c>
      <c r="G36" s="125">
        <v>10119.700000000001</v>
      </c>
      <c r="H36" s="125">
        <v>3830.3</v>
      </c>
      <c r="I36" s="124">
        <v>419</v>
      </c>
      <c r="J36" s="125">
        <v>1013.6</v>
      </c>
      <c r="K36" s="125">
        <v>2419</v>
      </c>
    </row>
    <row r="37" spans="1:13" ht="11.25" customHeight="1">
      <c r="A37" s="111" t="s">
        <v>67</v>
      </c>
      <c r="B37" s="111" t="s">
        <v>132</v>
      </c>
      <c r="C37" s="124">
        <v>3609</v>
      </c>
      <c r="D37" s="125">
        <v>15652.5</v>
      </c>
      <c r="E37" s="125">
        <v>4337.1000000000004</v>
      </c>
      <c r="F37" s="124">
        <v>1721</v>
      </c>
      <c r="G37" s="125">
        <v>10511.8</v>
      </c>
      <c r="H37" s="125">
        <v>6107.9</v>
      </c>
      <c r="I37" s="124">
        <v>458</v>
      </c>
      <c r="J37" s="125">
        <v>1075.5999999999999</v>
      </c>
      <c r="K37" s="125">
        <v>2348.5</v>
      </c>
    </row>
    <row r="38" spans="1:13" ht="11.25" customHeight="1">
      <c r="A38" s="116" t="s">
        <v>133</v>
      </c>
      <c r="B38" s="117"/>
      <c r="C38" s="124">
        <v>22899</v>
      </c>
      <c r="D38" s="125">
        <v>85012.5</v>
      </c>
      <c r="E38" s="125">
        <v>3712.5</v>
      </c>
      <c r="F38" s="124">
        <v>12896</v>
      </c>
      <c r="G38" s="125">
        <v>65191.4</v>
      </c>
      <c r="H38" s="125">
        <v>5055.2</v>
      </c>
      <c r="I38" s="124">
        <v>3864</v>
      </c>
      <c r="J38" s="125">
        <v>9217.2000000000007</v>
      </c>
      <c r="K38" s="125">
        <v>2385.4</v>
      </c>
    </row>
    <row r="39" spans="1:13" ht="11.25" customHeight="1">
      <c r="C39" s="118"/>
      <c r="D39" s="119"/>
      <c r="F39" s="118"/>
      <c r="G39" s="119"/>
      <c r="I39" s="118"/>
      <c r="J39" s="119"/>
    </row>
    <row r="40" spans="1:13" ht="21" customHeight="1">
      <c r="A40" s="102" t="s">
        <v>104</v>
      </c>
      <c r="B40" s="102" t="s">
        <v>105</v>
      </c>
      <c r="C40" s="105" t="s">
        <v>140</v>
      </c>
      <c r="D40" s="106"/>
      <c r="E40" s="107"/>
      <c r="F40" s="108"/>
      <c r="G40" s="108"/>
      <c r="H40" s="108"/>
      <c r="I40" s="99"/>
      <c r="J40" s="120"/>
      <c r="K40" s="121"/>
      <c r="L40" s="98"/>
      <c r="M40" s="98"/>
    </row>
    <row r="41" spans="1:13" ht="11.25" customHeight="1">
      <c r="A41" s="104"/>
      <c r="B41" s="104"/>
      <c r="C41" s="102" t="s">
        <v>107</v>
      </c>
      <c r="D41" s="102" t="s">
        <v>108</v>
      </c>
      <c r="E41" s="102" t="s">
        <v>109</v>
      </c>
      <c r="I41" s="99"/>
      <c r="J41" s="120"/>
      <c r="K41" s="121"/>
      <c r="L41" s="98"/>
      <c r="M41" s="98"/>
    </row>
    <row r="42" spans="1:13" ht="41.25" customHeight="1">
      <c r="A42" s="103"/>
      <c r="B42" s="103"/>
      <c r="C42" s="103"/>
      <c r="D42" s="103"/>
      <c r="E42" s="103"/>
      <c r="I42" s="99"/>
      <c r="J42" s="120"/>
      <c r="K42" s="121"/>
      <c r="L42" s="122"/>
      <c r="M42" s="98"/>
    </row>
    <row r="43" spans="1:13" ht="11.25" customHeight="1">
      <c r="A43" s="111" t="s">
        <v>110</v>
      </c>
      <c r="B43" s="111" t="s">
        <v>111</v>
      </c>
      <c r="C43" s="124">
        <v>3</v>
      </c>
      <c r="D43" s="125">
        <v>233.2</v>
      </c>
      <c r="E43" s="125">
        <v>77732</v>
      </c>
      <c r="I43" s="99"/>
      <c r="J43" s="120"/>
      <c r="K43" s="121"/>
      <c r="L43" s="122"/>
      <c r="M43" s="98"/>
    </row>
    <row r="44" spans="1:13" ht="11.25" customHeight="1">
      <c r="A44" s="111" t="s">
        <v>112</v>
      </c>
      <c r="B44" s="111" t="s">
        <v>113</v>
      </c>
      <c r="C44" s="124">
        <v>10</v>
      </c>
      <c r="D44" s="125">
        <v>1120.9000000000001</v>
      </c>
      <c r="E44" s="125">
        <v>112090.6</v>
      </c>
      <c r="I44" s="99"/>
      <c r="J44" s="120"/>
      <c r="K44" s="121"/>
      <c r="L44" s="122"/>
      <c r="M44" s="98"/>
    </row>
    <row r="45" spans="1:13" ht="11.25" customHeight="1">
      <c r="A45" s="111" t="s">
        <v>114</v>
      </c>
      <c r="B45" s="111" t="s">
        <v>115</v>
      </c>
      <c r="C45" s="124">
        <v>6</v>
      </c>
      <c r="D45" s="125">
        <v>457.9</v>
      </c>
      <c r="E45" s="125">
        <v>76318.7</v>
      </c>
      <c r="I45" s="99"/>
      <c r="J45" s="120"/>
      <c r="K45" s="121"/>
      <c r="L45" s="122"/>
      <c r="M45" s="98"/>
    </row>
    <row r="46" spans="1:13" ht="11.25" customHeight="1">
      <c r="A46" s="111" t="s">
        <v>116</v>
      </c>
      <c r="B46" s="111" t="s">
        <v>117</v>
      </c>
      <c r="C46" s="124">
        <v>4</v>
      </c>
      <c r="D46" s="125">
        <v>246.7</v>
      </c>
      <c r="E46" s="125">
        <v>61686.9</v>
      </c>
      <c r="I46" s="99"/>
      <c r="J46" s="120"/>
      <c r="K46" s="121"/>
      <c r="L46" s="122"/>
      <c r="M46" s="98"/>
    </row>
    <row r="47" spans="1:13" ht="11.25" customHeight="1">
      <c r="A47" s="111" t="s">
        <v>118</v>
      </c>
      <c r="B47" s="111" t="s">
        <v>119</v>
      </c>
      <c r="C47" s="124">
        <v>3</v>
      </c>
      <c r="D47" s="125">
        <v>194.7</v>
      </c>
      <c r="E47" s="125">
        <v>64909.8</v>
      </c>
      <c r="I47" s="99"/>
      <c r="J47" s="120"/>
      <c r="K47" s="121"/>
      <c r="L47" s="122"/>
      <c r="M47" s="98"/>
    </row>
    <row r="48" spans="1:13" ht="11.25" customHeight="1">
      <c r="A48" s="111" t="s">
        <v>120</v>
      </c>
      <c r="B48" s="111" t="s">
        <v>121</v>
      </c>
      <c r="C48" s="124">
        <v>130</v>
      </c>
      <c r="D48" s="125">
        <v>16220.7</v>
      </c>
      <c r="E48" s="125">
        <v>124774.8</v>
      </c>
      <c r="I48" s="99"/>
      <c r="J48" s="120"/>
      <c r="K48" s="121"/>
      <c r="L48" s="122"/>
      <c r="M48" s="98"/>
    </row>
    <row r="49" spans="1:13" ht="11.25" customHeight="1">
      <c r="A49" s="111" t="s">
        <v>122</v>
      </c>
      <c r="B49" s="111" t="s">
        <v>123</v>
      </c>
      <c r="C49" s="124">
        <v>30</v>
      </c>
      <c r="D49" s="125">
        <v>3842.5</v>
      </c>
      <c r="E49" s="125">
        <v>128082.7</v>
      </c>
      <c r="I49" s="99"/>
      <c r="J49" s="120"/>
      <c r="K49" s="121"/>
      <c r="L49" s="122"/>
      <c r="M49" s="98"/>
    </row>
    <row r="50" spans="1:13" ht="11.25" customHeight="1">
      <c r="A50" s="111" t="s">
        <v>124</v>
      </c>
      <c r="B50" s="111" t="s">
        <v>125</v>
      </c>
      <c r="C50" s="124">
        <v>3</v>
      </c>
      <c r="D50" s="125">
        <v>186.5</v>
      </c>
      <c r="E50" s="125">
        <v>62162.400000000001</v>
      </c>
      <c r="I50" s="99"/>
      <c r="J50" s="120"/>
      <c r="K50" s="121"/>
      <c r="L50" s="122"/>
      <c r="M50" s="98"/>
    </row>
    <row r="51" spans="1:13" ht="11.25" customHeight="1">
      <c r="A51" s="111" t="s">
        <v>126</v>
      </c>
      <c r="B51" s="111" t="s">
        <v>127</v>
      </c>
      <c r="C51" s="124">
        <v>5</v>
      </c>
      <c r="D51" s="125">
        <v>324.39999999999998</v>
      </c>
      <c r="E51" s="125">
        <v>64876.1</v>
      </c>
      <c r="I51" s="99"/>
      <c r="J51" s="120"/>
      <c r="K51" s="121"/>
      <c r="L51" s="122"/>
      <c r="M51" s="98"/>
    </row>
    <row r="52" spans="1:13" ht="11.25" customHeight="1">
      <c r="A52" s="111" t="s">
        <v>59</v>
      </c>
      <c r="B52" s="111" t="s">
        <v>128</v>
      </c>
      <c r="C52" s="124">
        <v>2</v>
      </c>
      <c r="D52" s="125">
        <v>154.4</v>
      </c>
      <c r="E52" s="125">
        <v>77185.399999999994</v>
      </c>
      <c r="I52" s="99"/>
      <c r="J52" s="120"/>
      <c r="K52" s="121"/>
      <c r="L52" s="122"/>
      <c r="M52" s="98"/>
    </row>
    <row r="53" spans="1:13" ht="11.25" customHeight="1">
      <c r="A53" s="111" t="s">
        <v>61</v>
      </c>
      <c r="B53" s="111" t="s">
        <v>129</v>
      </c>
      <c r="C53" s="124">
        <v>1</v>
      </c>
      <c r="D53" s="125">
        <v>41</v>
      </c>
      <c r="E53" s="125">
        <v>40989</v>
      </c>
      <c r="I53" s="99"/>
      <c r="J53" s="120"/>
      <c r="K53" s="121"/>
      <c r="L53" s="122"/>
      <c r="M53" s="98"/>
    </row>
    <row r="54" spans="1:13" ht="11.25" customHeight="1">
      <c r="A54" s="111" t="s">
        <v>63</v>
      </c>
      <c r="B54" s="111" t="s">
        <v>130</v>
      </c>
      <c r="C54" s="124">
        <v>7</v>
      </c>
      <c r="D54" s="125">
        <v>476.5</v>
      </c>
      <c r="E54" s="125">
        <v>68071.399999999994</v>
      </c>
      <c r="I54" s="99"/>
      <c r="J54" s="120"/>
      <c r="K54" s="121"/>
      <c r="L54" s="122"/>
      <c r="M54" s="98"/>
    </row>
    <row r="55" spans="1:13" ht="11.25" customHeight="1">
      <c r="A55" s="111" t="s">
        <v>65</v>
      </c>
      <c r="B55" s="111" t="s">
        <v>131</v>
      </c>
      <c r="C55" s="124">
        <v>10</v>
      </c>
      <c r="D55" s="125">
        <v>684.7</v>
      </c>
      <c r="E55" s="125">
        <v>68466.5</v>
      </c>
      <c r="I55" s="99"/>
      <c r="J55" s="120"/>
      <c r="K55" s="121"/>
      <c r="L55" s="122"/>
      <c r="M55" s="98"/>
    </row>
    <row r="56" spans="1:13" ht="11.25" customHeight="1">
      <c r="A56" s="111" t="s">
        <v>67</v>
      </c>
      <c r="B56" s="111" t="s">
        <v>132</v>
      </c>
      <c r="C56" s="124">
        <v>21</v>
      </c>
      <c r="D56" s="125">
        <v>2450.9</v>
      </c>
      <c r="E56" s="125">
        <v>116710.9</v>
      </c>
      <c r="I56" s="99"/>
      <c r="J56" s="120"/>
      <c r="K56" s="121"/>
      <c r="L56" s="122"/>
      <c r="M56" s="98"/>
    </row>
    <row r="57" spans="1:13" ht="11.25" customHeight="1">
      <c r="A57" s="116" t="s">
        <v>133</v>
      </c>
      <c r="B57" s="117"/>
      <c r="C57" s="124">
        <v>235</v>
      </c>
      <c r="D57" s="125">
        <v>26635</v>
      </c>
      <c r="E57" s="125">
        <v>113340.5</v>
      </c>
    </row>
    <row r="58" spans="1:13" ht="11.25" customHeight="1">
      <c r="C58" s="118"/>
      <c r="D58" s="119"/>
    </row>
  </sheetData>
  <mergeCells count="38">
    <mergeCell ref="E41:E42"/>
    <mergeCell ref="A57:B57"/>
    <mergeCell ref="H22:H23"/>
    <mergeCell ref="I22:I23"/>
    <mergeCell ref="J22:J23"/>
    <mergeCell ref="K22:K23"/>
    <mergeCell ref="A38:B38"/>
    <mergeCell ref="A40:A42"/>
    <mergeCell ref="B40:B42"/>
    <mergeCell ref="C40:E40"/>
    <mergeCell ref="C41:C42"/>
    <mergeCell ref="D41:D42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F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3" manualBreakCount="3">
    <brk id="20" max="16383" man="1"/>
    <brk id="39" max="16383" man="1"/>
    <brk id="5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O44"/>
  <sheetViews>
    <sheetView topLeftCell="A4" zoomScale="160" workbookViewId="0">
      <selection sqref="A1:XFD1048576"/>
    </sheetView>
  </sheetViews>
  <sheetFormatPr defaultColWidth="9.33203125" defaultRowHeight="12.75"/>
  <cols>
    <col min="1" max="1" width="4" style="126" customWidth="1"/>
    <col min="2" max="2" width="33" style="126" customWidth="1"/>
    <col min="3" max="3" width="11" style="126" customWidth="1"/>
    <col min="4" max="4" width="14.1640625" style="126" customWidth="1"/>
    <col min="5" max="5" width="10.33203125" style="126" customWidth="1"/>
    <col min="6" max="6" width="11" style="126" customWidth="1"/>
    <col min="7" max="7" width="14.1640625" style="126" customWidth="1"/>
    <col min="8" max="8" width="10.33203125" style="126" customWidth="1"/>
    <col min="9" max="9" width="11" style="126" customWidth="1"/>
    <col min="10" max="10" width="14.1640625" style="126" customWidth="1"/>
    <col min="11" max="11" width="10.33203125" style="126" customWidth="1"/>
    <col min="12" max="12" width="9.33203125" style="126" hidden="1" customWidth="1"/>
    <col min="13" max="13" width="9.33203125" style="127" hidden="1" customWidth="1"/>
    <col min="14" max="14" width="9.33203125" style="126" hidden="1" customWidth="1"/>
    <col min="15" max="15" width="9.33203125" style="127" hidden="1" customWidth="1"/>
    <col min="16" max="16" width="9.33203125" style="126"/>
    <col min="17" max="17" width="13.1640625" style="126" customWidth="1"/>
    <col min="18" max="16384" width="9.33203125" style="126"/>
  </cols>
  <sheetData>
    <row r="1" spans="1:11">
      <c r="A1" s="100" t="s">
        <v>141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</row>
    <row r="2" spans="1:11" ht="23.25" customHeight="1">
      <c r="A2" s="102" t="s">
        <v>104</v>
      </c>
      <c r="B2" s="102" t="s">
        <v>105</v>
      </c>
      <c r="C2" s="105" t="s">
        <v>106</v>
      </c>
      <c r="D2" s="106"/>
      <c r="E2" s="106"/>
      <c r="F2" s="105" t="s">
        <v>142</v>
      </c>
      <c r="G2" s="106"/>
      <c r="H2" s="107"/>
      <c r="I2" s="105" t="s">
        <v>143</v>
      </c>
      <c r="J2" s="106"/>
      <c r="K2" s="107"/>
    </row>
    <row r="3" spans="1:11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</row>
    <row r="4" spans="1:11" ht="21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</row>
    <row r="5" spans="1:11">
      <c r="A5" s="111" t="s">
        <v>110</v>
      </c>
      <c r="B5" s="111" t="s">
        <v>111</v>
      </c>
      <c r="C5" s="112">
        <v>26745</v>
      </c>
      <c r="D5" s="113">
        <v>107335</v>
      </c>
      <c r="E5" s="128">
        <v>4013.3</v>
      </c>
      <c r="F5" s="124">
        <v>213</v>
      </c>
      <c r="G5" s="128">
        <v>256.8</v>
      </c>
      <c r="H5" s="128">
        <v>1205.5999999999999</v>
      </c>
      <c r="I5" s="124">
        <v>1095</v>
      </c>
      <c r="J5" s="128">
        <v>2291.8000000000002</v>
      </c>
      <c r="K5" s="128">
        <v>2093</v>
      </c>
    </row>
    <row r="6" spans="1:11">
      <c r="A6" s="111" t="s">
        <v>112</v>
      </c>
      <c r="B6" s="111" t="s">
        <v>113</v>
      </c>
      <c r="C6" s="112">
        <v>34485</v>
      </c>
      <c r="D6" s="113">
        <v>178274.3</v>
      </c>
      <c r="E6" s="128">
        <v>5169.6000000000004</v>
      </c>
      <c r="F6" s="124">
        <v>203</v>
      </c>
      <c r="G6" s="128">
        <v>249.9</v>
      </c>
      <c r="H6" s="128">
        <v>1231.2</v>
      </c>
      <c r="I6" s="124">
        <v>1298</v>
      </c>
      <c r="J6" s="128">
        <v>2716.7</v>
      </c>
      <c r="K6" s="128">
        <v>2093</v>
      </c>
    </row>
    <row r="7" spans="1:11">
      <c r="A7" s="111" t="s">
        <v>114</v>
      </c>
      <c r="B7" s="111" t="s">
        <v>115</v>
      </c>
      <c r="C7" s="112">
        <v>19158</v>
      </c>
      <c r="D7" s="113">
        <v>77355.7</v>
      </c>
      <c r="E7" s="128">
        <v>4037.8</v>
      </c>
      <c r="F7" s="124">
        <v>184</v>
      </c>
      <c r="G7" s="128">
        <v>216.9</v>
      </c>
      <c r="H7" s="128">
        <v>1179</v>
      </c>
      <c r="I7" s="124">
        <v>671</v>
      </c>
      <c r="J7" s="128">
        <v>1404.4</v>
      </c>
      <c r="K7" s="128">
        <v>2093</v>
      </c>
    </row>
    <row r="8" spans="1:11">
      <c r="A8" s="111" t="s">
        <v>116</v>
      </c>
      <c r="B8" s="111" t="s">
        <v>117</v>
      </c>
      <c r="C8" s="112">
        <v>10932</v>
      </c>
      <c r="D8" s="113">
        <v>40866.9</v>
      </c>
      <c r="E8" s="128">
        <v>3738.3</v>
      </c>
      <c r="F8" s="124">
        <v>143</v>
      </c>
      <c r="G8" s="128">
        <v>172.3</v>
      </c>
      <c r="H8" s="128">
        <v>1204.8</v>
      </c>
      <c r="I8" s="124">
        <v>362</v>
      </c>
      <c r="J8" s="128">
        <v>757.7</v>
      </c>
      <c r="K8" s="128">
        <v>2093</v>
      </c>
    </row>
    <row r="9" spans="1:11">
      <c r="A9" s="111" t="s">
        <v>118</v>
      </c>
      <c r="B9" s="111" t="s">
        <v>119</v>
      </c>
      <c r="C9" s="112">
        <v>17442</v>
      </c>
      <c r="D9" s="113">
        <v>63323</v>
      </c>
      <c r="E9" s="128">
        <v>3630.5</v>
      </c>
      <c r="F9" s="124">
        <v>204</v>
      </c>
      <c r="G9" s="128">
        <v>244.3</v>
      </c>
      <c r="H9" s="128">
        <v>1197.4000000000001</v>
      </c>
      <c r="I9" s="124">
        <v>538</v>
      </c>
      <c r="J9" s="128">
        <v>1126</v>
      </c>
      <c r="K9" s="128">
        <v>2093</v>
      </c>
    </row>
    <row r="10" spans="1:11">
      <c r="A10" s="111" t="s">
        <v>120</v>
      </c>
      <c r="B10" s="111" t="s">
        <v>121</v>
      </c>
      <c r="C10" s="112">
        <v>103695</v>
      </c>
      <c r="D10" s="113">
        <v>565786.30000000005</v>
      </c>
      <c r="E10" s="128">
        <v>5456.3</v>
      </c>
      <c r="F10" s="124">
        <v>354</v>
      </c>
      <c r="G10" s="128">
        <v>463.7</v>
      </c>
      <c r="H10" s="128">
        <v>1310</v>
      </c>
      <c r="I10" s="124">
        <v>4304</v>
      </c>
      <c r="J10" s="128">
        <v>9008.2999999999993</v>
      </c>
      <c r="K10" s="128">
        <v>2093</v>
      </c>
    </row>
    <row r="11" spans="1:11">
      <c r="A11" s="111" t="s">
        <v>122</v>
      </c>
      <c r="B11" s="111" t="s">
        <v>123</v>
      </c>
      <c r="C11" s="112">
        <v>73747</v>
      </c>
      <c r="D11" s="113">
        <v>346367.9</v>
      </c>
      <c r="E11" s="128">
        <v>4696.7</v>
      </c>
      <c r="F11" s="124">
        <v>370</v>
      </c>
      <c r="G11" s="128">
        <v>471.5</v>
      </c>
      <c r="H11" s="128">
        <v>1274.3</v>
      </c>
      <c r="I11" s="124">
        <v>3664</v>
      </c>
      <c r="J11" s="128">
        <v>7668.8</v>
      </c>
      <c r="K11" s="128">
        <v>2093</v>
      </c>
    </row>
    <row r="12" spans="1:11">
      <c r="A12" s="111" t="s">
        <v>124</v>
      </c>
      <c r="B12" s="111" t="s">
        <v>125</v>
      </c>
      <c r="C12" s="112">
        <v>19263</v>
      </c>
      <c r="D12" s="113">
        <v>68326.7</v>
      </c>
      <c r="E12" s="128">
        <v>3547</v>
      </c>
      <c r="F12" s="124">
        <v>258</v>
      </c>
      <c r="G12" s="128">
        <v>296.60000000000002</v>
      </c>
      <c r="H12" s="128">
        <v>1149.7</v>
      </c>
      <c r="I12" s="124">
        <v>556</v>
      </c>
      <c r="J12" s="128">
        <v>1163.7</v>
      </c>
      <c r="K12" s="128">
        <v>2093</v>
      </c>
    </row>
    <row r="13" spans="1:11">
      <c r="A13" s="111" t="s">
        <v>126</v>
      </c>
      <c r="B13" s="111" t="s">
        <v>127</v>
      </c>
      <c r="C13" s="112">
        <v>16587</v>
      </c>
      <c r="D13" s="113">
        <v>61955.7</v>
      </c>
      <c r="E13" s="128">
        <v>3735.2</v>
      </c>
      <c r="F13" s="124">
        <v>188</v>
      </c>
      <c r="G13" s="128">
        <v>213</v>
      </c>
      <c r="H13" s="128">
        <v>1132.9000000000001</v>
      </c>
      <c r="I13" s="124">
        <v>479</v>
      </c>
      <c r="J13" s="128">
        <v>1002.5</v>
      </c>
      <c r="K13" s="128">
        <v>2093</v>
      </c>
    </row>
    <row r="14" spans="1:11">
      <c r="A14" s="111" t="s">
        <v>59</v>
      </c>
      <c r="B14" s="111" t="s">
        <v>128</v>
      </c>
      <c r="C14" s="112">
        <v>14698</v>
      </c>
      <c r="D14" s="113">
        <v>52912.4</v>
      </c>
      <c r="E14" s="128">
        <v>3600</v>
      </c>
      <c r="F14" s="124">
        <v>249</v>
      </c>
      <c r="G14" s="128">
        <v>286.10000000000002</v>
      </c>
      <c r="H14" s="128">
        <v>1148.9000000000001</v>
      </c>
      <c r="I14" s="124">
        <v>447</v>
      </c>
      <c r="J14" s="128">
        <v>935.6</v>
      </c>
      <c r="K14" s="128">
        <v>2093</v>
      </c>
    </row>
    <row r="15" spans="1:11">
      <c r="A15" s="111" t="s">
        <v>61</v>
      </c>
      <c r="B15" s="111" t="s">
        <v>129</v>
      </c>
      <c r="C15" s="112">
        <v>17996</v>
      </c>
      <c r="D15" s="113">
        <v>71016.2</v>
      </c>
      <c r="E15" s="128">
        <v>3946.2</v>
      </c>
      <c r="F15" s="124">
        <v>232</v>
      </c>
      <c r="G15" s="128">
        <v>274.5</v>
      </c>
      <c r="H15" s="128">
        <v>1183.3</v>
      </c>
      <c r="I15" s="124">
        <v>665</v>
      </c>
      <c r="J15" s="128">
        <v>1391.8</v>
      </c>
      <c r="K15" s="128">
        <v>2093</v>
      </c>
    </row>
    <row r="16" spans="1:11">
      <c r="A16" s="111" t="s">
        <v>63</v>
      </c>
      <c r="B16" s="111" t="s">
        <v>130</v>
      </c>
      <c r="C16" s="112">
        <v>18527</v>
      </c>
      <c r="D16" s="113">
        <v>66733.399999999994</v>
      </c>
      <c r="E16" s="128">
        <v>3602</v>
      </c>
      <c r="F16" s="124">
        <v>291</v>
      </c>
      <c r="G16" s="128">
        <v>346.9</v>
      </c>
      <c r="H16" s="128">
        <v>1192.2</v>
      </c>
      <c r="I16" s="124">
        <v>610</v>
      </c>
      <c r="J16" s="128">
        <v>1276.7</v>
      </c>
      <c r="K16" s="128">
        <v>2093</v>
      </c>
    </row>
    <row r="17" spans="1:11">
      <c r="A17" s="111" t="s">
        <v>65</v>
      </c>
      <c r="B17" s="111" t="s">
        <v>131</v>
      </c>
      <c r="C17" s="112">
        <v>68348</v>
      </c>
      <c r="D17" s="113">
        <v>265337.2</v>
      </c>
      <c r="E17" s="128">
        <v>3882.1</v>
      </c>
      <c r="F17" s="124">
        <v>468</v>
      </c>
      <c r="G17" s="128">
        <v>563.79999999999995</v>
      </c>
      <c r="H17" s="128">
        <v>1204.5999999999999</v>
      </c>
      <c r="I17" s="124">
        <v>1912</v>
      </c>
      <c r="J17" s="128">
        <v>4001.8</v>
      </c>
      <c r="K17" s="128">
        <v>2093</v>
      </c>
    </row>
    <row r="18" spans="1:11">
      <c r="A18" s="111" t="s">
        <v>67</v>
      </c>
      <c r="B18" s="111" t="s">
        <v>132</v>
      </c>
      <c r="C18" s="112">
        <v>82014</v>
      </c>
      <c r="D18" s="113">
        <v>430016.9</v>
      </c>
      <c r="E18" s="128">
        <v>5243.2</v>
      </c>
      <c r="F18" s="124">
        <v>356</v>
      </c>
      <c r="G18" s="128">
        <v>470</v>
      </c>
      <c r="H18" s="128">
        <v>1320.1</v>
      </c>
      <c r="I18" s="124">
        <v>3135</v>
      </c>
      <c r="J18" s="128">
        <v>6561.6</v>
      </c>
      <c r="K18" s="128">
        <v>2093</v>
      </c>
    </row>
    <row r="19" spans="1:11">
      <c r="A19" s="116" t="s">
        <v>133</v>
      </c>
      <c r="B19" s="117"/>
      <c r="C19" s="112">
        <v>523637</v>
      </c>
      <c r="D19" s="113">
        <v>2395607.6</v>
      </c>
      <c r="E19" s="128">
        <v>4574.8999999999996</v>
      </c>
      <c r="F19" s="124">
        <v>3713</v>
      </c>
      <c r="G19" s="128">
        <v>4526.3</v>
      </c>
      <c r="H19" s="128">
        <v>1219</v>
      </c>
      <c r="I19" s="124">
        <v>19736</v>
      </c>
      <c r="J19" s="128">
        <v>41307.4</v>
      </c>
      <c r="K19" s="128">
        <v>2093</v>
      </c>
    </row>
    <row r="20" spans="1:11">
      <c r="A20" s="98"/>
      <c r="B20" s="98"/>
      <c r="C20" s="118"/>
      <c r="D20" s="119"/>
      <c r="E20" s="98"/>
      <c r="F20" s="118"/>
      <c r="G20" s="119"/>
      <c r="H20" s="98"/>
      <c r="I20" s="118"/>
      <c r="J20" s="119"/>
      <c r="K20" s="98"/>
    </row>
    <row r="21" spans="1:11" ht="22.5" customHeight="1">
      <c r="A21" s="102" t="s">
        <v>104</v>
      </c>
      <c r="B21" s="102" t="s">
        <v>105</v>
      </c>
      <c r="C21" s="105" t="s">
        <v>144</v>
      </c>
      <c r="D21" s="106"/>
      <c r="E21" s="107"/>
      <c r="F21" s="105" t="s">
        <v>145</v>
      </c>
      <c r="G21" s="106"/>
      <c r="H21" s="107"/>
      <c r="I21" s="105" t="s">
        <v>88</v>
      </c>
      <c r="J21" s="106"/>
      <c r="K21" s="107"/>
    </row>
    <row r="22" spans="1:11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11" ht="39.7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11">
      <c r="A24" s="111" t="s">
        <v>110</v>
      </c>
      <c r="B24" s="111" t="s">
        <v>111</v>
      </c>
      <c r="C24" s="124">
        <v>25437</v>
      </c>
      <c r="D24" s="128">
        <v>104786.4</v>
      </c>
      <c r="E24" s="128">
        <v>4119.3999999999996</v>
      </c>
      <c r="F24" s="124">
        <v>7529</v>
      </c>
      <c r="G24" s="128">
        <v>30217.1</v>
      </c>
      <c r="H24" s="128">
        <v>4013.4</v>
      </c>
      <c r="I24" s="124">
        <v>0</v>
      </c>
      <c r="J24" s="128">
        <v>0</v>
      </c>
      <c r="K24" s="128">
        <v>0</v>
      </c>
    </row>
    <row r="25" spans="1:11">
      <c r="A25" s="111" t="s">
        <v>112</v>
      </c>
      <c r="B25" s="111" t="s">
        <v>113</v>
      </c>
      <c r="C25" s="124">
        <v>32984</v>
      </c>
      <c r="D25" s="128">
        <v>175307.7</v>
      </c>
      <c r="E25" s="128">
        <v>5314.9</v>
      </c>
      <c r="F25" s="124">
        <v>11394</v>
      </c>
      <c r="G25" s="128">
        <v>59482.1</v>
      </c>
      <c r="H25" s="128">
        <v>5220.5</v>
      </c>
      <c r="I25" s="124">
        <v>0</v>
      </c>
      <c r="J25" s="128">
        <v>0</v>
      </c>
      <c r="K25" s="128">
        <v>0</v>
      </c>
    </row>
    <row r="26" spans="1:11">
      <c r="A26" s="111" t="s">
        <v>114</v>
      </c>
      <c r="B26" s="111" t="s">
        <v>115</v>
      </c>
      <c r="C26" s="124">
        <v>18303</v>
      </c>
      <c r="D26" s="128">
        <v>75734.3</v>
      </c>
      <c r="E26" s="128">
        <v>4137.8</v>
      </c>
      <c r="F26" s="124">
        <v>4472</v>
      </c>
      <c r="G26" s="128">
        <v>18197.400000000001</v>
      </c>
      <c r="H26" s="128">
        <v>4069.2</v>
      </c>
      <c r="I26" s="124">
        <v>0</v>
      </c>
      <c r="J26" s="128">
        <v>0</v>
      </c>
      <c r="K26" s="128">
        <v>0</v>
      </c>
    </row>
    <row r="27" spans="1:11">
      <c r="A27" s="111" t="s">
        <v>116</v>
      </c>
      <c r="B27" s="111" t="s">
        <v>117</v>
      </c>
      <c r="C27" s="124">
        <v>10427</v>
      </c>
      <c r="D27" s="128">
        <v>39937</v>
      </c>
      <c r="E27" s="128">
        <v>3830.2</v>
      </c>
      <c r="F27" s="124">
        <v>2550</v>
      </c>
      <c r="G27" s="128">
        <v>9755.2000000000007</v>
      </c>
      <c r="H27" s="128">
        <v>3825.6</v>
      </c>
      <c r="I27" s="124">
        <v>0</v>
      </c>
      <c r="J27" s="128">
        <v>0</v>
      </c>
      <c r="K27" s="128">
        <v>0</v>
      </c>
    </row>
    <row r="28" spans="1:11">
      <c r="A28" s="111" t="s">
        <v>118</v>
      </c>
      <c r="B28" s="111" t="s">
        <v>119</v>
      </c>
      <c r="C28" s="124">
        <v>16700</v>
      </c>
      <c r="D28" s="128">
        <v>61952.7</v>
      </c>
      <c r="E28" s="128">
        <v>3709.7</v>
      </c>
      <c r="F28" s="124">
        <v>3560</v>
      </c>
      <c r="G28" s="128">
        <v>13364.6</v>
      </c>
      <c r="H28" s="128">
        <v>3754.1</v>
      </c>
      <c r="I28" s="124">
        <v>0</v>
      </c>
      <c r="J28" s="128">
        <v>0</v>
      </c>
      <c r="K28" s="128">
        <v>0</v>
      </c>
    </row>
    <row r="29" spans="1:11">
      <c r="A29" s="111" t="s">
        <v>120</v>
      </c>
      <c r="B29" s="111" t="s">
        <v>121</v>
      </c>
      <c r="C29" s="124">
        <v>99037</v>
      </c>
      <c r="D29" s="128">
        <v>556314.19999999995</v>
      </c>
      <c r="E29" s="128">
        <v>5617.2</v>
      </c>
      <c r="F29" s="124">
        <v>36109</v>
      </c>
      <c r="G29" s="128">
        <v>205387.5</v>
      </c>
      <c r="H29" s="128">
        <v>5688</v>
      </c>
      <c r="I29" s="124">
        <v>0</v>
      </c>
      <c r="J29" s="128">
        <v>0</v>
      </c>
      <c r="K29" s="128">
        <v>0</v>
      </c>
    </row>
    <row r="30" spans="1:11">
      <c r="A30" s="111" t="s">
        <v>122</v>
      </c>
      <c r="B30" s="111" t="s">
        <v>123</v>
      </c>
      <c r="C30" s="124">
        <v>69713</v>
      </c>
      <c r="D30" s="128">
        <v>338227.7</v>
      </c>
      <c r="E30" s="128">
        <v>4851.7</v>
      </c>
      <c r="F30" s="124">
        <v>25644</v>
      </c>
      <c r="G30" s="128">
        <v>122052.4</v>
      </c>
      <c r="H30" s="128">
        <v>4759.5</v>
      </c>
      <c r="I30" s="124">
        <v>0</v>
      </c>
      <c r="J30" s="128">
        <v>0</v>
      </c>
      <c r="K30" s="128">
        <v>0</v>
      </c>
    </row>
    <row r="31" spans="1:11">
      <c r="A31" s="111" t="s">
        <v>124</v>
      </c>
      <c r="B31" s="111" t="s">
        <v>125</v>
      </c>
      <c r="C31" s="124">
        <v>18449</v>
      </c>
      <c r="D31" s="128">
        <v>66866.399999999994</v>
      </c>
      <c r="E31" s="128">
        <v>3624.4</v>
      </c>
      <c r="F31" s="124">
        <v>3696</v>
      </c>
      <c r="G31" s="128">
        <v>13309.9</v>
      </c>
      <c r="H31" s="128">
        <v>3601.2</v>
      </c>
      <c r="I31" s="124">
        <v>0</v>
      </c>
      <c r="J31" s="128">
        <v>0</v>
      </c>
      <c r="K31" s="128">
        <v>0</v>
      </c>
    </row>
    <row r="32" spans="1:11">
      <c r="A32" s="111" t="s">
        <v>126</v>
      </c>
      <c r="B32" s="111" t="s">
        <v>127</v>
      </c>
      <c r="C32" s="124">
        <v>15920</v>
      </c>
      <c r="D32" s="128">
        <v>60740.1</v>
      </c>
      <c r="E32" s="128">
        <v>3815.3</v>
      </c>
      <c r="F32" s="124">
        <v>3283</v>
      </c>
      <c r="G32" s="128">
        <v>12354.2</v>
      </c>
      <c r="H32" s="128">
        <v>3763.1</v>
      </c>
      <c r="I32" s="124">
        <v>0</v>
      </c>
      <c r="J32" s="128">
        <v>0</v>
      </c>
      <c r="K32" s="128">
        <v>0</v>
      </c>
    </row>
    <row r="33" spans="1:11">
      <c r="A33" s="111" t="s">
        <v>59</v>
      </c>
      <c r="B33" s="111" t="s">
        <v>128</v>
      </c>
      <c r="C33" s="124">
        <v>14002</v>
      </c>
      <c r="D33" s="128">
        <v>51690.8</v>
      </c>
      <c r="E33" s="128">
        <v>3691.7</v>
      </c>
      <c r="F33" s="124">
        <v>3266</v>
      </c>
      <c r="G33" s="128">
        <v>12272.5</v>
      </c>
      <c r="H33" s="128">
        <v>3757.6</v>
      </c>
      <c r="I33" s="124">
        <v>0</v>
      </c>
      <c r="J33" s="128">
        <v>0</v>
      </c>
      <c r="K33" s="128">
        <v>0</v>
      </c>
    </row>
    <row r="34" spans="1:11">
      <c r="A34" s="111" t="s">
        <v>61</v>
      </c>
      <c r="B34" s="111" t="s">
        <v>129</v>
      </c>
      <c r="C34" s="124">
        <v>17099</v>
      </c>
      <c r="D34" s="128">
        <v>69349.899999999994</v>
      </c>
      <c r="E34" s="128">
        <v>4055.8</v>
      </c>
      <c r="F34" s="124">
        <v>4827</v>
      </c>
      <c r="G34" s="128">
        <v>19370.900000000001</v>
      </c>
      <c r="H34" s="128">
        <v>4013</v>
      </c>
      <c r="I34" s="124">
        <v>0</v>
      </c>
      <c r="J34" s="128">
        <v>0</v>
      </c>
      <c r="K34" s="128">
        <v>0</v>
      </c>
    </row>
    <row r="35" spans="1:11">
      <c r="A35" s="111" t="s">
        <v>63</v>
      </c>
      <c r="B35" s="111" t="s">
        <v>130</v>
      </c>
      <c r="C35" s="124">
        <v>17626</v>
      </c>
      <c r="D35" s="128">
        <v>65109.8</v>
      </c>
      <c r="E35" s="128">
        <v>3694</v>
      </c>
      <c r="F35" s="124">
        <v>3712</v>
      </c>
      <c r="G35" s="128">
        <v>13058.6</v>
      </c>
      <c r="H35" s="128">
        <v>3517.9</v>
      </c>
      <c r="I35" s="124">
        <v>0</v>
      </c>
      <c r="J35" s="128">
        <v>0</v>
      </c>
      <c r="K35" s="128">
        <v>0</v>
      </c>
    </row>
    <row r="36" spans="1:11">
      <c r="A36" s="111" t="s">
        <v>65</v>
      </c>
      <c r="B36" s="111" t="s">
        <v>131</v>
      </c>
      <c r="C36" s="124">
        <v>65968</v>
      </c>
      <c r="D36" s="128">
        <v>260771.5</v>
      </c>
      <c r="E36" s="128">
        <v>3953</v>
      </c>
      <c r="F36" s="124">
        <v>14303</v>
      </c>
      <c r="G36" s="128">
        <v>58429.2</v>
      </c>
      <c r="H36" s="128">
        <v>4085.1</v>
      </c>
      <c r="I36" s="124">
        <v>0</v>
      </c>
      <c r="J36" s="128">
        <v>0</v>
      </c>
      <c r="K36" s="128">
        <v>0</v>
      </c>
    </row>
    <row r="37" spans="1:11">
      <c r="A37" s="111" t="s">
        <v>67</v>
      </c>
      <c r="B37" s="111" t="s">
        <v>132</v>
      </c>
      <c r="C37" s="124">
        <v>78523</v>
      </c>
      <c r="D37" s="128">
        <v>422985.4</v>
      </c>
      <c r="E37" s="128">
        <v>5386.8</v>
      </c>
      <c r="F37" s="124">
        <v>27669</v>
      </c>
      <c r="G37" s="128">
        <v>145273.70000000001</v>
      </c>
      <c r="H37" s="128">
        <v>5250.4</v>
      </c>
      <c r="I37" s="124">
        <v>0</v>
      </c>
      <c r="J37" s="128">
        <v>0</v>
      </c>
      <c r="K37" s="128">
        <v>0</v>
      </c>
    </row>
    <row r="38" spans="1:11">
      <c r="A38" s="116" t="s">
        <v>133</v>
      </c>
      <c r="B38" s="117"/>
      <c r="C38" s="124">
        <v>500188</v>
      </c>
      <c r="D38" s="128">
        <v>2349773.9</v>
      </c>
      <c r="E38" s="128">
        <v>4697.8</v>
      </c>
      <c r="F38" s="124">
        <v>152014</v>
      </c>
      <c r="G38" s="128">
        <v>732525.3</v>
      </c>
      <c r="H38" s="128">
        <v>4818.8</v>
      </c>
      <c r="I38" s="124">
        <v>0</v>
      </c>
      <c r="J38" s="128">
        <v>0</v>
      </c>
      <c r="K38" s="128">
        <v>0</v>
      </c>
    </row>
    <row r="39" spans="1:11">
      <c r="A39" s="98"/>
      <c r="B39" s="98"/>
      <c r="C39" s="118"/>
      <c r="D39" s="119"/>
      <c r="E39" s="98"/>
      <c r="F39" s="118"/>
      <c r="G39" s="119"/>
      <c r="H39" s="98"/>
      <c r="I39" s="98"/>
      <c r="J39" s="98"/>
      <c r="K39" s="98"/>
    </row>
    <row r="40" spans="1:11">
      <c r="A40" s="98"/>
      <c r="B40" s="98"/>
      <c r="C40" s="98"/>
      <c r="D40" s="98"/>
      <c r="E40" s="98"/>
      <c r="F40" s="98"/>
      <c r="G40" s="98"/>
      <c r="H40" s="98"/>
      <c r="I40" s="98"/>
      <c r="J40" s="98"/>
      <c r="K40" s="98"/>
    </row>
    <row r="41" spans="1:11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98"/>
    </row>
    <row r="42" spans="1:11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</row>
    <row r="43" spans="1:11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</row>
    <row r="44" spans="1:11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</row>
  </sheetData>
  <mergeCells count="31">
    <mergeCell ref="H22:H23"/>
    <mergeCell ref="I22:I23"/>
    <mergeCell ref="J22:J23"/>
    <mergeCell ref="K22:K23"/>
    <mergeCell ref="A38:B38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K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2" manualBreakCount="2">
    <brk id="20" max="16383" man="1"/>
    <brk id="3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I27"/>
  <sheetViews>
    <sheetView showFormulas="1" workbookViewId="0">
      <selection activeCell="D5" sqref="D5"/>
    </sheetView>
  </sheetViews>
  <sheetFormatPr defaultColWidth="9.33203125" defaultRowHeight="12.75"/>
  <cols>
    <col min="1" max="1" width="6.1640625" customWidth="1"/>
    <col min="2" max="3" width="6.33203125" customWidth="1"/>
    <col min="4" max="4" width="6.83203125" customWidth="1"/>
    <col min="5" max="5" width="6" customWidth="1"/>
    <col min="6" max="6" width="9.1640625" customWidth="1"/>
    <col min="7" max="7" width="11.6640625" customWidth="1"/>
    <col min="8" max="8" width="5.33203125" customWidth="1"/>
    <col min="9" max="9" width="6.83203125" customWidth="1"/>
  </cols>
  <sheetData>
    <row r="1" spans="1:9">
      <c r="A1" s="1" t="s">
        <v>0</v>
      </c>
      <c r="B1" s="1"/>
      <c r="C1" s="1"/>
      <c r="D1" s="1"/>
      <c r="E1" s="1"/>
      <c r="F1" s="1"/>
      <c r="G1" s="1"/>
    </row>
    <row r="2" spans="1:9">
      <c r="A2" s="2"/>
    </row>
    <row r="3" spans="1:9" ht="35.25" customHeight="1">
      <c r="A3" s="3" t="s">
        <v>146</v>
      </c>
      <c r="B3" s="3"/>
      <c r="C3" s="3"/>
      <c r="D3" s="3"/>
      <c r="E3" s="3"/>
      <c r="F3" s="3"/>
      <c r="G3" s="3"/>
    </row>
    <row r="4" spans="1:9" ht="15.75" customHeight="1">
      <c r="B4" s="4"/>
      <c r="C4" s="5" t="s">
        <v>2</v>
      </c>
      <c r="D4" s="6" t="s">
        <v>3</v>
      </c>
      <c r="E4" s="6"/>
    </row>
    <row r="5" spans="1:9" ht="16.5" customHeight="1" thickBot="1">
      <c r="A5" s="7"/>
    </row>
    <row r="6" spans="1:9" ht="14.25" customHeight="1" thickBot="1">
      <c r="A6" s="9" t="s">
        <v>4</v>
      </c>
      <c r="B6" s="11"/>
      <c r="C6" s="11"/>
      <c r="D6" s="11"/>
      <c r="E6" s="10"/>
      <c r="F6" s="8" t="s">
        <v>5</v>
      </c>
      <c r="G6" s="12" t="s">
        <v>6</v>
      </c>
      <c r="H6" s="13"/>
      <c r="I6" s="13"/>
    </row>
    <row r="7" spans="1:9" ht="2.25" hidden="1" customHeight="1">
      <c r="A7" s="14"/>
      <c r="B7" s="15"/>
      <c r="C7" s="15"/>
      <c r="D7" s="15"/>
      <c r="E7" s="16"/>
      <c r="F7" s="17"/>
      <c r="G7" s="18"/>
      <c r="H7" s="19"/>
      <c r="I7" s="19"/>
    </row>
    <row r="8" spans="1:9" ht="34.5" customHeight="1">
      <c r="A8" s="20" t="s">
        <v>7</v>
      </c>
      <c r="B8" s="21"/>
      <c r="C8" s="21"/>
      <c r="D8" s="21"/>
      <c r="E8" s="22"/>
      <c r="F8" s="23"/>
      <c r="G8" s="24" t="s">
        <v>8</v>
      </c>
      <c r="H8" s="25"/>
      <c r="I8" s="25"/>
    </row>
    <row r="9" spans="1:9" ht="25.5" customHeight="1">
      <c r="A9" s="26" t="s">
        <v>9</v>
      </c>
      <c r="B9" s="27"/>
      <c r="C9" s="27"/>
      <c r="D9" s="27"/>
      <c r="E9" s="28"/>
      <c r="F9" s="30" t="s">
        <v>10</v>
      </c>
      <c r="G9" s="24"/>
      <c r="H9" s="25"/>
      <c r="I9" s="25"/>
    </row>
    <row r="10" spans="1:9" ht="13.5" customHeight="1" thickBot="1">
      <c r="A10" s="31" t="s">
        <v>11</v>
      </c>
      <c r="B10" s="33"/>
      <c r="C10" s="33"/>
      <c r="D10" s="33"/>
      <c r="E10" s="32"/>
      <c r="F10" s="29"/>
      <c r="G10" s="24"/>
      <c r="H10" s="25"/>
      <c r="I10" s="25"/>
    </row>
    <row r="11" spans="1:9" ht="29.25" customHeight="1">
      <c r="A11" s="20" t="s">
        <v>12</v>
      </c>
      <c r="B11" s="21"/>
      <c r="C11" s="21"/>
      <c r="D11" s="21"/>
      <c r="E11" s="22"/>
      <c r="F11" s="34"/>
      <c r="G11" s="24"/>
      <c r="H11" s="25"/>
      <c r="I11" s="25"/>
    </row>
    <row r="12" spans="1:9" ht="13.5" customHeight="1">
      <c r="A12" s="35" t="s">
        <v>13</v>
      </c>
      <c r="B12" s="36"/>
      <c r="C12" s="36"/>
      <c r="D12" s="36"/>
      <c r="E12" s="37"/>
      <c r="F12" s="30" t="s">
        <v>14</v>
      </c>
      <c r="G12" s="38"/>
    </row>
    <row r="13" spans="1:9" ht="51.75" customHeight="1" thickBot="1">
      <c r="A13" s="39" t="s">
        <v>15</v>
      </c>
      <c r="B13" s="41"/>
      <c r="C13" s="41"/>
      <c r="D13" s="41"/>
      <c r="E13" s="40"/>
      <c r="F13" s="29"/>
      <c r="G13" s="38"/>
      <c r="H13" s="42"/>
      <c r="I13" s="42" t="s">
        <v>16</v>
      </c>
    </row>
    <row r="14" spans="1:9" ht="25.5" customHeight="1">
      <c r="A14" s="20" t="s">
        <v>17</v>
      </c>
      <c r="B14" s="21"/>
      <c r="C14" s="21"/>
      <c r="D14" s="21"/>
      <c r="E14" s="22"/>
      <c r="F14" s="43" t="s">
        <v>18</v>
      </c>
      <c r="G14" s="38"/>
    </row>
    <row r="15" spans="1:9" ht="12.75" customHeight="1" thickBot="1">
      <c r="A15" s="39" t="s">
        <v>19</v>
      </c>
      <c r="B15" s="41"/>
      <c r="C15" s="41"/>
      <c r="D15" s="41"/>
      <c r="E15" s="40"/>
      <c r="F15" s="29"/>
      <c r="G15" s="38"/>
    </row>
    <row r="16" spans="1:9" ht="13.5" customHeight="1" thickBot="1">
      <c r="A16" s="2"/>
    </row>
    <row r="17" spans="1:9" s="44" customFormat="1" ht="13.5" customHeight="1" thickBot="1">
      <c r="A17" s="45" t="s">
        <v>20</v>
      </c>
      <c r="B17" s="47"/>
      <c r="C17" s="47"/>
      <c r="D17" s="47"/>
      <c r="E17" s="47"/>
      <c r="F17" s="47"/>
      <c r="G17" s="47"/>
      <c r="H17" s="47"/>
      <c r="I17" s="46"/>
    </row>
    <row r="18" spans="1:9" s="44" customFormat="1" ht="14.25" customHeight="1" thickBot="1">
      <c r="A18" s="48" t="s">
        <v>21</v>
      </c>
      <c r="B18" s="50"/>
      <c r="C18" s="50"/>
      <c r="D18" s="50"/>
      <c r="E18" s="50"/>
      <c r="F18" s="50"/>
      <c r="G18" s="50"/>
      <c r="H18" s="50"/>
      <c r="I18" s="49"/>
    </row>
    <row r="19" spans="1:9" s="44" customFormat="1" ht="13.5" customHeight="1" thickBot="1">
      <c r="A19" s="51"/>
      <c r="B19" s="53"/>
      <c r="C19" s="53"/>
      <c r="D19" s="53"/>
      <c r="E19" s="53"/>
      <c r="F19" s="53"/>
      <c r="G19" s="53"/>
      <c r="H19" s="53"/>
      <c r="I19" s="52"/>
    </row>
    <row r="20" spans="1:9" s="44" customFormat="1" ht="13.5" customHeight="1" thickBot="1">
      <c r="A20" s="45" t="s">
        <v>22</v>
      </c>
      <c r="B20" s="47"/>
      <c r="C20" s="47"/>
      <c r="D20" s="47"/>
      <c r="E20" s="47"/>
      <c r="F20" s="47"/>
      <c r="G20" s="47"/>
      <c r="H20" s="47"/>
      <c r="I20" s="46"/>
    </row>
    <row r="21" spans="1:9" s="44" customFormat="1" ht="13.5" customHeight="1" thickBot="1">
      <c r="A21" s="51"/>
      <c r="B21" s="53"/>
      <c r="C21" s="53"/>
      <c r="D21" s="53"/>
      <c r="E21" s="53"/>
      <c r="F21" s="53"/>
      <c r="G21" s="53"/>
      <c r="H21" s="53"/>
      <c r="I21" s="52"/>
    </row>
    <row r="22" spans="1:9" s="44" customFormat="1" ht="13.5" customHeight="1" thickBot="1">
      <c r="A22" s="51"/>
      <c r="B22" s="53"/>
      <c r="C22" s="53"/>
      <c r="D22" s="53"/>
      <c r="E22" s="53"/>
      <c r="F22" s="53"/>
      <c r="G22" s="53"/>
      <c r="H22" s="53"/>
      <c r="I22" s="52"/>
    </row>
    <row r="23" spans="1:9" s="44" customFormat="1" ht="13.5" customHeight="1" thickBot="1">
      <c r="A23" s="54" t="s">
        <v>23</v>
      </c>
      <c r="B23" s="56" t="s">
        <v>24</v>
      </c>
      <c r="C23" s="58"/>
      <c r="D23" s="58"/>
      <c r="E23" s="58"/>
      <c r="F23" s="58"/>
      <c r="G23" s="58"/>
      <c r="H23" s="58"/>
      <c r="I23" s="57"/>
    </row>
    <row r="24" spans="1:9" s="44" customFormat="1" ht="67.5" customHeight="1" thickBot="1">
      <c r="A24" s="55"/>
      <c r="B24" s="59" t="s">
        <v>25</v>
      </c>
      <c r="C24" s="59" t="s">
        <v>26</v>
      </c>
      <c r="D24" s="59" t="s">
        <v>27</v>
      </c>
      <c r="E24" s="59" t="s">
        <v>28</v>
      </c>
      <c r="F24" s="59" t="s">
        <v>29</v>
      </c>
      <c r="G24" s="59" t="s">
        <v>30</v>
      </c>
      <c r="H24" s="59"/>
      <c r="I24" s="59" t="s">
        <v>31</v>
      </c>
    </row>
    <row r="25" spans="1:9" s="60" customFormat="1" ht="13.5" customHeight="1" thickBot="1">
      <c r="A25" s="61">
        <v>1</v>
      </c>
      <c r="B25" s="62">
        <v>2</v>
      </c>
      <c r="C25" s="62">
        <v>3</v>
      </c>
      <c r="D25" s="63">
        <v>4</v>
      </c>
      <c r="E25" s="62">
        <v>5</v>
      </c>
      <c r="F25" s="62">
        <v>6</v>
      </c>
      <c r="G25" s="62">
        <v>7</v>
      </c>
      <c r="H25" s="62">
        <v>8</v>
      </c>
      <c r="I25" s="64">
        <v>9</v>
      </c>
    </row>
    <row r="26" spans="1:9" s="44" customFormat="1">
      <c r="A26" s="65" t="s">
        <v>32</v>
      </c>
      <c r="B26" s="65"/>
      <c r="C26" s="65"/>
      <c r="D26" s="65"/>
      <c r="E26" s="65"/>
      <c r="F26" s="65"/>
    </row>
    <row r="27" spans="1:9" s="44" customFormat="1"/>
  </sheetData>
  <mergeCells count="26">
    <mergeCell ref="A23:A24"/>
    <mergeCell ref="B23:I23"/>
    <mergeCell ref="A26:F26"/>
    <mergeCell ref="A17:I17"/>
    <mergeCell ref="A18:I18"/>
    <mergeCell ref="A19:I19"/>
    <mergeCell ref="A20:I20"/>
    <mergeCell ref="A21:I21"/>
    <mergeCell ref="A22:I22"/>
    <mergeCell ref="A11:E11"/>
    <mergeCell ref="A12:E12"/>
    <mergeCell ref="F12:F13"/>
    <mergeCell ref="A13:E13"/>
    <mergeCell ref="A14:E14"/>
    <mergeCell ref="F14:F15"/>
    <mergeCell ref="A15:E15"/>
    <mergeCell ref="A1:G1"/>
    <mergeCell ref="A3:G3"/>
    <mergeCell ref="D4:E4"/>
    <mergeCell ref="A6:E6"/>
    <mergeCell ref="G6:I6"/>
    <mergeCell ref="A8:E8"/>
    <mergeCell ref="G8:I11"/>
    <mergeCell ref="A9:E9"/>
    <mergeCell ref="F9:F10"/>
    <mergeCell ref="A10:E10"/>
  </mergeCells>
  <pageMargins left="0.59055118110236227" right="0.39370078740157483" top="0.39370078740157483" bottom="0.39370078740157483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2:K34"/>
  <sheetViews>
    <sheetView topLeftCell="A22" zoomScale="175" workbookViewId="0">
      <selection activeCell="T15" sqref="T14:X15"/>
    </sheetView>
  </sheetViews>
  <sheetFormatPr defaultColWidth="9.33203125" defaultRowHeight="11.25" customHeight="1"/>
  <cols>
    <col min="1" max="1" width="42" style="67" customWidth="1"/>
    <col min="2" max="2" width="6.33203125" style="68" customWidth="1"/>
    <col min="3" max="3" width="10.5" style="69" customWidth="1"/>
    <col min="4" max="4" width="19.1640625" style="70" customWidth="1"/>
    <col min="5" max="5" width="20.83203125" style="70" customWidth="1"/>
    <col min="6" max="6" width="9.33203125" style="66" hidden="1" customWidth="1"/>
    <col min="7" max="7" width="9.33203125" style="71" hidden="1" customWidth="1"/>
    <col min="8" max="9" width="9.33203125" style="66" hidden="1" customWidth="1"/>
    <col min="10" max="11" width="9.33203125" style="71" hidden="1" customWidth="1"/>
    <col min="12" max="16384" width="9.33203125" style="66"/>
  </cols>
  <sheetData>
    <row r="2" spans="1:11" s="72" customFormat="1" ht="67.5" customHeight="1">
      <c r="A2" s="73" t="s">
        <v>33</v>
      </c>
      <c r="B2" s="74" t="s">
        <v>34</v>
      </c>
      <c r="C2" s="75" t="s">
        <v>147</v>
      </c>
      <c r="D2" s="76" t="s">
        <v>36</v>
      </c>
      <c r="E2" s="77" t="s">
        <v>37</v>
      </c>
      <c r="G2" s="78"/>
      <c r="J2" s="78"/>
      <c r="K2" s="78"/>
    </row>
    <row r="3" spans="1:11" s="79" customFormat="1" ht="11.25" customHeight="1">
      <c r="A3" s="80" t="s">
        <v>38</v>
      </c>
      <c r="B3" s="81" t="s">
        <v>39</v>
      </c>
      <c r="C3" s="82">
        <v>1</v>
      </c>
      <c r="D3" s="82">
        <v>2</v>
      </c>
      <c r="E3" s="82">
        <v>3</v>
      </c>
      <c r="G3" s="83"/>
      <c r="J3" s="83"/>
      <c r="K3" s="83"/>
    </row>
    <row r="4" spans="1:11" ht="55.5" customHeight="1">
      <c r="A4" s="84" t="s">
        <v>40</v>
      </c>
      <c r="B4" s="81" t="s">
        <v>41</v>
      </c>
      <c r="C4" s="85">
        <v>152014</v>
      </c>
      <c r="D4" s="86">
        <v>732525.3</v>
      </c>
      <c r="E4" s="86">
        <v>4818.8</v>
      </c>
      <c r="F4" s="66" t="e">
        <f>[1]Dodatok1!#REF!</f>
        <v>#REF!</v>
      </c>
      <c r="G4" s="87" t="e">
        <f t="shared" ref="G4:G15" si="0">F4-C4</f>
        <v>#REF!</v>
      </c>
      <c r="H4" s="69">
        <f>SUM(C5:C15)</f>
        <v>103551</v>
      </c>
      <c r="I4" s="70">
        <f>SUM(D5:D17)</f>
        <v>732525.3</v>
      </c>
      <c r="J4" s="87">
        <f>H4-C4</f>
        <v>-48463</v>
      </c>
      <c r="K4" s="88">
        <f>I4-D4</f>
        <v>0</v>
      </c>
    </row>
    <row r="5" spans="1:11" ht="12.75" customHeight="1">
      <c r="A5" s="84" t="s">
        <v>42</v>
      </c>
      <c r="B5" s="81" t="s">
        <v>43</v>
      </c>
      <c r="C5" s="85">
        <v>46</v>
      </c>
      <c r="D5" s="86">
        <v>32</v>
      </c>
      <c r="E5" s="86">
        <v>696</v>
      </c>
      <c r="F5" s="66" t="e">
        <f>[1]Dodatok1!#REF!</f>
        <v>#REF!</v>
      </c>
      <c r="G5" s="87" t="e">
        <f t="shared" si="0"/>
        <v>#REF!</v>
      </c>
    </row>
    <row r="6" spans="1:11" ht="12.75" customHeight="1">
      <c r="A6" s="84" t="s">
        <v>44</v>
      </c>
      <c r="B6" s="81" t="s">
        <v>45</v>
      </c>
      <c r="C6" s="85">
        <v>7</v>
      </c>
      <c r="D6" s="86">
        <v>6.4</v>
      </c>
      <c r="E6" s="86">
        <v>922.1</v>
      </c>
      <c r="F6" s="66" t="e">
        <f>[1]Dodatok1!#REF!</f>
        <v>#REF!</v>
      </c>
      <c r="G6" s="87" t="e">
        <f t="shared" si="0"/>
        <v>#REF!</v>
      </c>
    </row>
    <row r="7" spans="1:11" ht="12.75" customHeight="1">
      <c r="A7" s="84" t="s">
        <v>46</v>
      </c>
      <c r="B7" s="81" t="s">
        <v>47</v>
      </c>
      <c r="C7" s="85">
        <v>113</v>
      </c>
      <c r="D7" s="86">
        <v>118.3</v>
      </c>
      <c r="E7" s="86">
        <v>1047</v>
      </c>
      <c r="F7" s="66" t="e">
        <f>[1]Dodatok1!#REF!</f>
        <v>#REF!</v>
      </c>
      <c r="G7" s="87" t="e">
        <f t="shared" si="0"/>
        <v>#REF!</v>
      </c>
    </row>
    <row r="8" spans="1:11" ht="12.75" customHeight="1">
      <c r="A8" s="84" t="s">
        <v>48</v>
      </c>
      <c r="B8" s="81" t="s">
        <v>49</v>
      </c>
      <c r="C8" s="85">
        <v>9</v>
      </c>
      <c r="D8" s="86">
        <v>10.4</v>
      </c>
      <c r="E8" s="86">
        <v>1156.5</v>
      </c>
      <c r="F8" s="66" t="e">
        <f>[1]Dodatok1!#REF!</f>
        <v>#REF!</v>
      </c>
      <c r="G8" s="87" t="e">
        <f t="shared" si="0"/>
        <v>#REF!</v>
      </c>
    </row>
    <row r="9" spans="1:11" ht="12.75" customHeight="1">
      <c r="A9" s="84" t="s">
        <v>50</v>
      </c>
      <c r="B9" s="81" t="s">
        <v>51</v>
      </c>
      <c r="C9" s="85">
        <v>352</v>
      </c>
      <c r="D9" s="86">
        <v>443.3</v>
      </c>
      <c r="E9" s="86">
        <v>1259.5</v>
      </c>
      <c r="F9" s="66" t="e">
        <f>[1]Dodatok1!#REF!</f>
        <v>#REF!</v>
      </c>
      <c r="G9" s="87" t="e">
        <f t="shared" si="0"/>
        <v>#REF!</v>
      </c>
    </row>
    <row r="10" spans="1:11" ht="12.75" customHeight="1">
      <c r="A10" s="84" t="s">
        <v>52</v>
      </c>
      <c r="B10" s="81" t="s">
        <v>53</v>
      </c>
      <c r="C10" s="85">
        <v>33</v>
      </c>
      <c r="D10" s="86">
        <v>44</v>
      </c>
      <c r="E10" s="86">
        <v>1332.7</v>
      </c>
      <c r="F10" s="66" t="e">
        <f>[1]Dodatok1!#REF!</f>
        <v>#REF!</v>
      </c>
      <c r="G10" s="87" t="e">
        <f t="shared" si="0"/>
        <v>#REF!</v>
      </c>
    </row>
    <row r="11" spans="1:11" ht="12.75" customHeight="1">
      <c r="A11" s="84" t="s">
        <v>54</v>
      </c>
      <c r="B11" s="81" t="s">
        <v>55</v>
      </c>
      <c r="C11" s="85">
        <v>21</v>
      </c>
      <c r="D11" s="86">
        <v>30.5</v>
      </c>
      <c r="E11" s="86">
        <v>1451.3</v>
      </c>
      <c r="F11" s="66" t="e">
        <f>[1]Dodatok1!#REF!</f>
        <v>#REF!</v>
      </c>
      <c r="G11" s="87" t="e">
        <f t="shared" si="0"/>
        <v>#REF!</v>
      </c>
    </row>
    <row r="12" spans="1:11" ht="12.75" customHeight="1">
      <c r="A12" s="84" t="s">
        <v>56</v>
      </c>
      <c r="B12" s="81" t="s">
        <v>57</v>
      </c>
      <c r="C12" s="85">
        <v>102</v>
      </c>
      <c r="D12" s="86">
        <v>176.2</v>
      </c>
      <c r="E12" s="86">
        <v>1727.1</v>
      </c>
      <c r="F12" s="66" t="e">
        <f>[1]Dodatok1!#REF!</f>
        <v>#REF!</v>
      </c>
      <c r="G12" s="87" t="e">
        <f t="shared" si="0"/>
        <v>#REF!</v>
      </c>
    </row>
    <row r="13" spans="1:11" ht="12.75" customHeight="1">
      <c r="A13" s="84" t="s">
        <v>58</v>
      </c>
      <c r="B13" s="81" t="s">
        <v>59</v>
      </c>
      <c r="C13" s="85">
        <v>64668</v>
      </c>
      <c r="D13" s="86">
        <v>165734.20000000001</v>
      </c>
      <c r="E13" s="86">
        <v>2562.9</v>
      </c>
      <c r="F13" s="66" t="e">
        <f>[1]Dodatok1!#REF!</f>
        <v>#REF!</v>
      </c>
      <c r="G13" s="87" t="e">
        <f t="shared" si="0"/>
        <v>#REF!</v>
      </c>
    </row>
    <row r="14" spans="1:11" ht="12.75" customHeight="1">
      <c r="A14" s="84" t="s">
        <v>60</v>
      </c>
      <c r="B14" s="81" t="s">
        <v>61</v>
      </c>
      <c r="C14" s="85">
        <v>21011</v>
      </c>
      <c r="D14" s="86">
        <v>73069.2</v>
      </c>
      <c r="E14" s="86">
        <v>3477.7</v>
      </c>
      <c r="F14" s="66" t="e">
        <f>[1]Dodatok1!#REF!</f>
        <v>#REF!</v>
      </c>
      <c r="G14" s="87" t="e">
        <f t="shared" si="0"/>
        <v>#REF!</v>
      </c>
    </row>
    <row r="15" spans="1:11" ht="12.75" customHeight="1">
      <c r="A15" s="84" t="s">
        <v>62</v>
      </c>
      <c r="B15" s="81" t="s">
        <v>63</v>
      </c>
      <c r="C15" s="85">
        <v>17189</v>
      </c>
      <c r="D15" s="86">
        <v>77030.7</v>
      </c>
      <c r="E15" s="86">
        <v>4481.3999999999996</v>
      </c>
      <c r="F15" s="66" t="e">
        <f>[1]Dodatok1!#REF!</f>
        <v>#REF!</v>
      </c>
      <c r="G15" s="87" t="e">
        <f t="shared" si="0"/>
        <v>#REF!</v>
      </c>
    </row>
    <row r="16" spans="1:11" ht="12.75" customHeight="1">
      <c r="A16" s="84" t="s">
        <v>64</v>
      </c>
      <c r="B16" s="81" t="s">
        <v>65</v>
      </c>
      <c r="C16" s="85">
        <v>36650</v>
      </c>
      <c r="D16" s="86">
        <v>251628.2</v>
      </c>
      <c r="E16" s="86">
        <v>6865.7</v>
      </c>
      <c r="G16" s="87"/>
    </row>
    <row r="17" spans="1:11" ht="12.75" customHeight="1">
      <c r="A17" s="84" t="s">
        <v>66</v>
      </c>
      <c r="B17" s="89" t="s">
        <v>67</v>
      </c>
      <c r="C17" s="85">
        <v>11813</v>
      </c>
      <c r="D17" s="86">
        <v>164201.9</v>
      </c>
      <c r="E17" s="86">
        <v>13900.1</v>
      </c>
      <c r="F17" s="66" t="e">
        <f>[1]Dodatok1!#REF!</f>
        <v>#REF!</v>
      </c>
      <c r="G17" s="87" t="e">
        <f t="shared" ref="G17:G26" si="1">F17-C17</f>
        <v>#REF!</v>
      </c>
    </row>
    <row r="18" spans="1:11" ht="45.75" customHeight="1">
      <c r="A18" s="84" t="s">
        <v>68</v>
      </c>
      <c r="B18" s="89" t="s">
        <v>69</v>
      </c>
      <c r="C18" s="85">
        <v>107773</v>
      </c>
      <c r="D18" s="86">
        <v>563243.9</v>
      </c>
      <c r="E18" s="86">
        <v>5226.2</v>
      </c>
      <c r="F18" s="69" t="e">
        <f>'[2]Dodatok 2'!#REF!</f>
        <v>#REF!</v>
      </c>
      <c r="G18" s="87" t="e">
        <f t="shared" si="1"/>
        <v>#REF!</v>
      </c>
      <c r="H18" s="69">
        <f>SUM(C18:C23)</f>
        <v>152014</v>
      </c>
      <c r="I18" s="70">
        <f>SUM(D18:D23)</f>
        <v>732525.30000000016</v>
      </c>
      <c r="J18" s="87">
        <f>H18-C4</f>
        <v>0</v>
      </c>
      <c r="K18" s="88">
        <f>I18-D4</f>
        <v>0</v>
      </c>
    </row>
    <row r="19" spans="1:11" ht="14.25" customHeight="1">
      <c r="A19" s="84" t="s">
        <v>70</v>
      </c>
      <c r="B19" s="89" t="s">
        <v>71</v>
      </c>
      <c r="C19" s="85">
        <v>34520</v>
      </c>
      <c r="D19" s="86">
        <v>127874.8</v>
      </c>
      <c r="E19" s="86">
        <v>3704.4</v>
      </c>
      <c r="F19" s="69" t="e">
        <f>'[2]Dodatok 2'!#REF!</f>
        <v>#REF!</v>
      </c>
      <c r="G19" s="87" t="e">
        <f t="shared" si="1"/>
        <v>#REF!</v>
      </c>
    </row>
    <row r="20" spans="1:11" ht="14.25" customHeight="1">
      <c r="A20" s="84" t="s">
        <v>72</v>
      </c>
      <c r="B20" s="89" t="s">
        <v>73</v>
      </c>
      <c r="C20" s="85">
        <v>5083</v>
      </c>
      <c r="D20" s="86">
        <v>15742.4</v>
      </c>
      <c r="E20" s="86">
        <v>3097.1</v>
      </c>
      <c r="F20" s="69" t="e">
        <f>'[2]Dodatok 2'!#REF!</f>
        <v>#REF!</v>
      </c>
      <c r="G20" s="87" t="e">
        <f t="shared" si="1"/>
        <v>#REF!</v>
      </c>
    </row>
    <row r="21" spans="1:11" ht="14.25" customHeight="1">
      <c r="A21" s="84" t="s">
        <v>74</v>
      </c>
      <c r="B21" s="89" t="s">
        <v>75</v>
      </c>
      <c r="C21" s="85">
        <v>3368</v>
      </c>
      <c r="D21" s="86">
        <v>19038.8</v>
      </c>
      <c r="E21" s="86">
        <v>5652.9</v>
      </c>
      <c r="F21" s="69" t="e">
        <f>'[2]Dodatok 2'!#REF!</f>
        <v>#REF!</v>
      </c>
      <c r="G21" s="87" t="e">
        <f t="shared" si="1"/>
        <v>#REF!</v>
      </c>
    </row>
    <row r="22" spans="1:11" ht="14.25" customHeight="1">
      <c r="A22" s="84" t="s">
        <v>76</v>
      </c>
      <c r="B22" s="89" t="s">
        <v>77</v>
      </c>
      <c r="C22" s="85">
        <v>1237</v>
      </c>
      <c r="D22" s="86">
        <v>2589.1</v>
      </c>
      <c r="E22" s="86">
        <v>2093</v>
      </c>
      <c r="F22" s="69" t="e">
        <f>'[2]Dodatok 2'!#REF!</f>
        <v>#REF!</v>
      </c>
      <c r="G22" s="87" t="e">
        <f t="shared" si="1"/>
        <v>#REF!</v>
      </c>
    </row>
    <row r="23" spans="1:11" ht="14.25" customHeight="1">
      <c r="A23" s="84" t="s">
        <v>78</v>
      </c>
      <c r="B23" s="89" t="s">
        <v>79</v>
      </c>
      <c r="C23" s="85">
        <v>33</v>
      </c>
      <c r="D23" s="86">
        <v>4036.3</v>
      </c>
      <c r="E23" s="86">
        <v>122312.8</v>
      </c>
      <c r="F23" s="69" t="e">
        <f>'[2]Dodatok 2'!#REF!</f>
        <v>#REF!</v>
      </c>
      <c r="G23" s="87" t="e">
        <f t="shared" si="1"/>
        <v>#REF!</v>
      </c>
    </row>
    <row r="24" spans="1:11" ht="42.75" customHeight="1">
      <c r="A24" s="84" t="s">
        <v>80</v>
      </c>
      <c r="B24" s="89" t="s">
        <v>81</v>
      </c>
      <c r="C24" s="85">
        <v>694</v>
      </c>
      <c r="D24" s="86">
        <v>883.6</v>
      </c>
      <c r="E24" s="86">
        <v>1273.2</v>
      </c>
      <c r="F24" s="69" t="e">
        <f>'[3]Dodatok 3'!#REF!</f>
        <v>#REF!</v>
      </c>
      <c r="G24" s="87" t="e">
        <f t="shared" si="1"/>
        <v>#REF!</v>
      </c>
      <c r="H24" s="69">
        <f>SUM(C24:C26)</f>
        <v>152014</v>
      </c>
      <c r="I24" s="70">
        <f>SUM(D24:D26)</f>
        <v>732525.3</v>
      </c>
      <c r="J24" s="87">
        <f>H24-C4</f>
        <v>0</v>
      </c>
      <c r="K24" s="88">
        <f>I24-D4</f>
        <v>0</v>
      </c>
    </row>
    <row r="25" spans="1:11" ht="11.25" customHeight="1">
      <c r="A25" s="84" t="s">
        <v>82</v>
      </c>
      <c r="B25" s="89" t="s">
        <v>83</v>
      </c>
      <c r="C25" s="85">
        <v>17569</v>
      </c>
      <c r="D25" s="86">
        <v>36771.9</v>
      </c>
      <c r="E25" s="86">
        <v>2093</v>
      </c>
      <c r="F25" s="69" t="e">
        <f>'[3]Dodatok 3'!#REF!</f>
        <v>#REF!</v>
      </c>
      <c r="G25" s="87" t="e">
        <f t="shared" si="1"/>
        <v>#REF!</v>
      </c>
    </row>
    <row r="26" spans="1:11" ht="11.25" customHeight="1">
      <c r="A26" s="84" t="s">
        <v>84</v>
      </c>
      <c r="B26" s="89" t="s">
        <v>85</v>
      </c>
      <c r="C26" s="85">
        <v>133751</v>
      </c>
      <c r="D26" s="86">
        <v>694869.8</v>
      </c>
      <c r="E26" s="86">
        <v>5195.3</v>
      </c>
      <c r="F26" s="69" t="e">
        <f>'[3]Dodatok 3'!#REF!</f>
        <v>#REF!</v>
      </c>
      <c r="G26" s="87" t="e">
        <f t="shared" si="1"/>
        <v>#REF!</v>
      </c>
    </row>
    <row r="27" spans="1:11" s="91" customFormat="1" ht="22.5" customHeight="1">
      <c r="A27" s="84" t="s">
        <v>148</v>
      </c>
      <c r="B27" s="89" t="s">
        <v>87</v>
      </c>
      <c r="C27" s="85">
        <v>0</v>
      </c>
      <c r="D27" s="86">
        <v>0</v>
      </c>
      <c r="E27" s="86">
        <v>0</v>
      </c>
      <c r="F27" s="90"/>
      <c r="G27" s="90"/>
    </row>
    <row r="28" spans="1:11" ht="22.5" customHeight="1">
      <c r="A28" s="84" t="s">
        <v>88</v>
      </c>
      <c r="B28" s="89" t="s">
        <v>89</v>
      </c>
      <c r="C28" s="85">
        <v>0</v>
      </c>
      <c r="D28" s="86">
        <v>0</v>
      </c>
      <c r="E28" s="86">
        <v>0</v>
      </c>
    </row>
    <row r="29" spans="1:11" s="91" customFormat="1" ht="6.75" customHeight="1">
      <c r="A29" s="92"/>
      <c r="B29" s="93"/>
      <c r="C29" s="94"/>
      <c r="D29" s="95"/>
      <c r="E29" s="95"/>
    </row>
    <row r="30" spans="1:11" ht="11.25" customHeight="1">
      <c r="A30" s="96" t="s">
        <v>90</v>
      </c>
      <c r="B30" s="96"/>
      <c r="C30" s="96"/>
      <c r="D30" s="96"/>
      <c r="E30" s="96"/>
      <c r="G30" s="66"/>
      <c r="H30" s="71"/>
      <c r="I30" s="71"/>
      <c r="J30" s="66"/>
      <c r="K30" s="66"/>
    </row>
    <row r="31" spans="1:11" ht="11.25" customHeight="1">
      <c r="A31" s="96"/>
      <c r="B31" s="96"/>
      <c r="C31" s="96"/>
      <c r="D31" s="96"/>
      <c r="E31" s="96"/>
      <c r="G31" s="66"/>
      <c r="H31" s="71"/>
      <c r="I31" s="71"/>
      <c r="J31" s="66"/>
      <c r="K31" s="66"/>
    </row>
    <row r="32" spans="1:11" ht="40.5" customHeight="1">
      <c r="A32" s="97" t="s">
        <v>91</v>
      </c>
      <c r="B32" s="97"/>
      <c r="C32" s="97"/>
      <c r="D32" s="97" t="s">
        <v>92</v>
      </c>
      <c r="E32" s="97"/>
      <c r="F32" s="97"/>
      <c r="G32" s="97"/>
    </row>
    <row r="34" spans="1:3" ht="22.5" customHeight="1">
      <c r="A34" s="97" t="s">
        <v>93</v>
      </c>
      <c r="B34" s="97"/>
      <c r="C34" s="97"/>
    </row>
  </sheetData>
  <mergeCells count="4">
    <mergeCell ref="A30:E31"/>
    <mergeCell ref="A32:C32"/>
    <mergeCell ref="D32:G32"/>
    <mergeCell ref="A34:C34"/>
  </mergeCells>
  <pageMargins left="0.39370078740157483" right="0.39370078740157483" top="0.39370078740157483" bottom="0.39370078740157483" header="0" footer="0.11811023622047245"/>
  <pageSetup paperSize="9" fitToHeight="42" orientation="portrait"/>
  <headerFooter>
    <oddFooter>&amp;R&amp;6&amp;P/&amp;N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B2:G12"/>
  <sheetViews>
    <sheetView workbookViewId="0">
      <selection activeCell="L48" sqref="L48"/>
    </sheetView>
  </sheetViews>
  <sheetFormatPr defaultColWidth="9.33203125" defaultRowHeight="12.75"/>
  <cols>
    <col min="3" max="3" width="12.6640625" customWidth="1"/>
    <col min="6" max="6" width="13.1640625" customWidth="1"/>
  </cols>
  <sheetData>
    <row r="2" spans="2:7">
      <c r="B2" s="2" t="s">
        <v>94</v>
      </c>
      <c r="G2" s="2" t="s">
        <v>95</v>
      </c>
    </row>
    <row r="3" spans="2:7">
      <c r="B3" s="2" t="s">
        <v>41</v>
      </c>
      <c r="C3" s="85">
        <f>'5pf (раб)'!C4</f>
        <v>152014</v>
      </c>
      <c r="D3" s="2" t="s">
        <v>96</v>
      </c>
      <c r="E3" s="2" t="s">
        <v>97</v>
      </c>
      <c r="F3" s="85">
        <f>SUM('5pf (раб)'!C5:C17)</f>
        <v>152014</v>
      </c>
      <c r="G3" t="str">
        <f>IF(F3=C3,"+","-")</f>
        <v>+</v>
      </c>
    </row>
    <row r="4" spans="2:7">
      <c r="B4" s="2" t="s">
        <v>41</v>
      </c>
      <c r="C4" s="85">
        <f>'5pf (раб)'!C4</f>
        <v>152014</v>
      </c>
      <c r="D4" s="2" t="s">
        <v>96</v>
      </c>
      <c r="E4" s="2" t="s">
        <v>98</v>
      </c>
      <c r="F4" s="85">
        <f>SUM('5pf (раб)'!C18:C23)</f>
        <v>152014</v>
      </c>
      <c r="G4" t="str">
        <f>IF(F4=C4,"+","-")</f>
        <v>+</v>
      </c>
    </row>
    <row r="5" spans="2:7">
      <c r="B5" s="2" t="s">
        <v>41</v>
      </c>
      <c r="C5" s="85">
        <f>'5pf (раб)'!C4</f>
        <v>152014</v>
      </c>
      <c r="D5" s="2" t="s">
        <v>96</v>
      </c>
      <c r="E5" s="2" t="s">
        <v>99</v>
      </c>
      <c r="F5" s="85">
        <f>SUM('5pf (раб)'!C24:C26)</f>
        <v>152014</v>
      </c>
      <c r="G5" t="str">
        <f>IF(F5=C5,"+","-")</f>
        <v>+</v>
      </c>
    </row>
    <row r="6" spans="2:7">
      <c r="B6" s="2" t="s">
        <v>41</v>
      </c>
      <c r="C6" s="85">
        <f>'5pf (раб)'!C4</f>
        <v>152014</v>
      </c>
      <c r="D6" s="2" t="s">
        <v>100</v>
      </c>
      <c r="E6" s="2" t="s">
        <v>87</v>
      </c>
      <c r="F6" s="85">
        <f>'5pf (раб)'!C27</f>
        <v>0</v>
      </c>
      <c r="G6" t="str">
        <f>IF(F6&lt;=C6,"+","-")</f>
        <v>+</v>
      </c>
    </row>
    <row r="8" spans="2:7">
      <c r="B8" s="2" t="s">
        <v>102</v>
      </c>
    </row>
    <row r="9" spans="2:7">
      <c r="B9" s="2" t="s">
        <v>41</v>
      </c>
      <c r="C9" s="86">
        <f>'5pf (раб)'!D4</f>
        <v>732525.3</v>
      </c>
      <c r="D9" s="2" t="s">
        <v>96</v>
      </c>
      <c r="E9" s="2" t="s">
        <v>97</v>
      </c>
      <c r="F9" s="86">
        <f>SUM('5pf (раб)'!D5:D17)</f>
        <v>732525.3</v>
      </c>
      <c r="G9" t="str">
        <f>IF(F9=C9,"+","-")</f>
        <v>+</v>
      </c>
    </row>
    <row r="10" spans="2:7">
      <c r="B10" s="2" t="s">
        <v>41</v>
      </c>
      <c r="C10" s="86">
        <f>'5pf (раб)'!D4</f>
        <v>732525.3</v>
      </c>
      <c r="D10" s="2" t="s">
        <v>96</v>
      </c>
      <c r="E10" s="2" t="s">
        <v>98</v>
      </c>
      <c r="F10" s="86">
        <f>SUM('5pf (раб)'!D18:D23)</f>
        <v>732525.30000000016</v>
      </c>
      <c r="G10" t="str">
        <f>IF(F10=C10,"+","-")</f>
        <v>+</v>
      </c>
    </row>
    <row r="11" spans="2:7">
      <c r="B11" s="2" t="s">
        <v>41</v>
      </c>
      <c r="C11" s="86">
        <f>'5pf (раб)'!D4</f>
        <v>732525.3</v>
      </c>
      <c r="D11" s="2" t="s">
        <v>96</v>
      </c>
      <c r="E11" s="2" t="s">
        <v>99</v>
      </c>
      <c r="F11" s="86">
        <f>SUM('5pf (раб)'!D24:D26)</f>
        <v>732525.3</v>
      </c>
      <c r="G11" t="str">
        <f>IF(F11=C11,"+","-")</f>
        <v>+</v>
      </c>
    </row>
    <row r="12" spans="2:7">
      <c r="B12" s="2" t="s">
        <v>41</v>
      </c>
      <c r="C12" s="86">
        <f>'5pf (раб)'!D4</f>
        <v>732525.3</v>
      </c>
      <c r="D12" s="2" t="s">
        <v>100</v>
      </c>
      <c r="E12" s="2" t="s">
        <v>87</v>
      </c>
      <c r="F12" s="86">
        <f>'5pf (раб)'!D27</f>
        <v>0</v>
      </c>
      <c r="G12" t="str">
        <f>IF(F12&lt;=C12,"+","-")</f>
        <v>+</v>
      </c>
    </row>
  </sheetData>
  <conditionalFormatting sqref="G3:G12">
    <cfRule type="cellIs" dxfId="1" priority="0" operator="equal">
      <formula>"+"</formula>
    </cfRule>
    <cfRule type="cellIs" dxfId="0" priority="0" operator="equal">
      <formula>"-"</formula>
    </cfRule>
  </conditionalFormatting>
  <pageMargins left="0.7" right="0.7" top="0.75" bottom="0.75" header="0.3" footer="0.3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F96"/>
  <sheetViews>
    <sheetView zoomScale="160" workbookViewId="0">
      <selection sqref="A1:XFD1048576"/>
    </sheetView>
  </sheetViews>
  <sheetFormatPr defaultColWidth="9.33203125" defaultRowHeight="11.25" customHeight="1"/>
  <cols>
    <col min="1" max="1" width="4.33203125" style="98" customWidth="1"/>
    <col min="2" max="2" width="33" style="98" customWidth="1"/>
    <col min="3" max="3" width="11" style="98" customWidth="1"/>
    <col min="4" max="4" width="14.1640625" style="98" customWidth="1"/>
    <col min="5" max="5" width="10.33203125" style="98" customWidth="1"/>
    <col min="6" max="6" width="11" style="98" customWidth="1"/>
    <col min="7" max="7" width="14.1640625" style="98" customWidth="1"/>
    <col min="8" max="8" width="10.33203125" style="98" customWidth="1"/>
    <col min="9" max="9" width="11" style="98" customWidth="1"/>
    <col min="10" max="10" width="14.1640625" style="98" customWidth="1"/>
    <col min="11" max="11" width="10.33203125" style="98" customWidth="1"/>
    <col min="12" max="14" width="9.33203125" style="98"/>
    <col min="15" max="15" width="11.6640625" style="98" bestFit="1" customWidth="1"/>
    <col min="16" max="16" width="9.33203125" style="98"/>
    <col min="17" max="17" width="12.6640625" style="98" bestFit="1" customWidth="1"/>
    <col min="18" max="30" width="9.33203125" style="98"/>
    <col min="31" max="31" width="12.1640625" style="98" bestFit="1" customWidth="1"/>
    <col min="32" max="32" width="9.33203125" style="99"/>
    <col min="33" max="16384" width="9.33203125" style="98"/>
  </cols>
  <sheetData>
    <row r="1" spans="1:32" ht="11.25" customHeight="1">
      <c r="A1" s="100" t="s">
        <v>149</v>
      </c>
      <c r="B1" s="100"/>
      <c r="C1" s="100"/>
      <c r="D1" s="100"/>
      <c r="E1" s="100"/>
      <c r="F1" s="100"/>
      <c r="G1" s="101"/>
    </row>
    <row r="2" spans="1:32" ht="18" customHeight="1">
      <c r="A2" s="102" t="s">
        <v>104</v>
      </c>
      <c r="B2" s="102" t="s">
        <v>105</v>
      </c>
      <c r="C2" s="105" t="s">
        <v>106</v>
      </c>
      <c r="D2" s="106"/>
      <c r="E2" s="106"/>
      <c r="F2" s="105" t="s">
        <v>42</v>
      </c>
      <c r="G2" s="106"/>
      <c r="H2" s="106"/>
      <c r="I2" s="105" t="s">
        <v>44</v>
      </c>
      <c r="J2" s="106"/>
      <c r="K2" s="107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9"/>
    </row>
    <row r="3" spans="1:32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  <c r="AF3" s="110"/>
    </row>
    <row r="4" spans="1:32" ht="36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  <c r="AF4" s="110"/>
    </row>
    <row r="5" spans="1:32" ht="11.25" customHeight="1">
      <c r="A5" s="111" t="s">
        <v>110</v>
      </c>
      <c r="B5" s="111" t="s">
        <v>111</v>
      </c>
      <c r="C5" s="112">
        <v>7529</v>
      </c>
      <c r="D5" s="113">
        <v>30217.1</v>
      </c>
      <c r="E5" s="114">
        <v>4013.4</v>
      </c>
      <c r="F5" s="112">
        <v>3</v>
      </c>
      <c r="G5" s="113">
        <v>2.4</v>
      </c>
      <c r="H5" s="113">
        <v>784.9</v>
      </c>
      <c r="I5" s="112">
        <v>0</v>
      </c>
      <c r="J5" s="113">
        <v>0</v>
      </c>
      <c r="K5" s="113">
        <v>0</v>
      </c>
      <c r="AF5" s="115"/>
    </row>
    <row r="6" spans="1:32" ht="11.25" customHeight="1">
      <c r="A6" s="111" t="s">
        <v>112</v>
      </c>
      <c r="B6" s="111" t="s">
        <v>113</v>
      </c>
      <c r="C6" s="112">
        <v>11394</v>
      </c>
      <c r="D6" s="113">
        <v>59482.1</v>
      </c>
      <c r="E6" s="114">
        <v>5220.5</v>
      </c>
      <c r="F6" s="112">
        <v>4</v>
      </c>
      <c r="G6" s="113">
        <v>3.2</v>
      </c>
      <c r="H6" s="113">
        <v>784.88</v>
      </c>
      <c r="I6" s="112">
        <v>0</v>
      </c>
      <c r="J6" s="113">
        <v>0</v>
      </c>
      <c r="K6" s="113">
        <v>0</v>
      </c>
      <c r="AF6" s="115"/>
    </row>
    <row r="7" spans="1:32" ht="11.25" customHeight="1">
      <c r="A7" s="111" t="s">
        <v>114</v>
      </c>
      <c r="B7" s="111" t="s">
        <v>115</v>
      </c>
      <c r="C7" s="112">
        <v>4472</v>
      </c>
      <c r="D7" s="113">
        <v>18197.400000000001</v>
      </c>
      <c r="E7" s="114">
        <v>4069.2</v>
      </c>
      <c r="F7" s="112">
        <v>7</v>
      </c>
      <c r="G7" s="113">
        <v>3.1</v>
      </c>
      <c r="H7" s="113">
        <v>448.5</v>
      </c>
      <c r="I7" s="112">
        <v>0</v>
      </c>
      <c r="J7" s="113">
        <v>0</v>
      </c>
      <c r="K7" s="113">
        <v>0</v>
      </c>
      <c r="AF7" s="115"/>
    </row>
    <row r="8" spans="1:32" ht="11.25" customHeight="1">
      <c r="A8" s="111" t="s">
        <v>116</v>
      </c>
      <c r="B8" s="111" t="s">
        <v>117</v>
      </c>
      <c r="C8" s="112">
        <v>2550</v>
      </c>
      <c r="D8" s="113">
        <v>9755.2000000000007</v>
      </c>
      <c r="E8" s="114">
        <v>3825.6</v>
      </c>
      <c r="F8" s="112">
        <v>0</v>
      </c>
      <c r="G8" s="113">
        <v>0</v>
      </c>
      <c r="H8" s="113">
        <v>0</v>
      </c>
      <c r="I8" s="112">
        <v>0</v>
      </c>
      <c r="J8" s="113">
        <v>0</v>
      </c>
      <c r="K8" s="113">
        <v>0</v>
      </c>
      <c r="AF8" s="115"/>
    </row>
    <row r="9" spans="1:32" ht="11.25" customHeight="1">
      <c r="A9" s="111" t="s">
        <v>118</v>
      </c>
      <c r="B9" s="111" t="s">
        <v>119</v>
      </c>
      <c r="C9" s="112">
        <v>3560</v>
      </c>
      <c r="D9" s="113">
        <v>13364.6</v>
      </c>
      <c r="E9" s="114">
        <v>3754.1</v>
      </c>
      <c r="F9" s="112">
        <v>0</v>
      </c>
      <c r="G9" s="113">
        <v>0</v>
      </c>
      <c r="H9" s="113">
        <v>0</v>
      </c>
      <c r="I9" s="112">
        <v>0</v>
      </c>
      <c r="J9" s="113">
        <v>0</v>
      </c>
      <c r="K9" s="113">
        <v>0</v>
      </c>
      <c r="AF9" s="115"/>
    </row>
    <row r="10" spans="1:32" ht="11.25" customHeight="1">
      <c r="A10" s="111" t="s">
        <v>120</v>
      </c>
      <c r="B10" s="111" t="s">
        <v>121</v>
      </c>
      <c r="C10" s="112">
        <v>36109</v>
      </c>
      <c r="D10" s="113">
        <v>205387.5</v>
      </c>
      <c r="E10" s="114">
        <v>5688</v>
      </c>
      <c r="F10" s="112">
        <v>6</v>
      </c>
      <c r="G10" s="113">
        <v>3.8</v>
      </c>
      <c r="H10" s="113">
        <v>626.5</v>
      </c>
      <c r="I10" s="112">
        <v>1</v>
      </c>
      <c r="J10" s="113">
        <v>0.9</v>
      </c>
      <c r="K10" s="113">
        <v>888.6</v>
      </c>
      <c r="AF10" s="115"/>
    </row>
    <row r="11" spans="1:32" ht="11.25" customHeight="1">
      <c r="A11" s="111" t="s">
        <v>122</v>
      </c>
      <c r="B11" s="111" t="s">
        <v>123</v>
      </c>
      <c r="C11" s="112">
        <v>25644</v>
      </c>
      <c r="D11" s="113">
        <v>122052.4</v>
      </c>
      <c r="E11" s="114">
        <v>4759.5</v>
      </c>
      <c r="F11" s="112">
        <v>6</v>
      </c>
      <c r="G11" s="113">
        <v>4.7</v>
      </c>
      <c r="H11" s="113">
        <v>784.9</v>
      </c>
      <c r="I11" s="112">
        <v>0</v>
      </c>
      <c r="J11" s="113">
        <v>0</v>
      </c>
      <c r="K11" s="113">
        <v>0</v>
      </c>
      <c r="AF11" s="115"/>
    </row>
    <row r="12" spans="1:32" ht="11.25" customHeight="1">
      <c r="A12" s="111" t="s">
        <v>124</v>
      </c>
      <c r="B12" s="111" t="s">
        <v>125</v>
      </c>
      <c r="C12" s="112">
        <v>3696</v>
      </c>
      <c r="D12" s="113">
        <v>13309.9</v>
      </c>
      <c r="E12" s="114">
        <v>3601.2</v>
      </c>
      <c r="F12" s="112">
        <v>4</v>
      </c>
      <c r="G12" s="113">
        <v>3.1</v>
      </c>
      <c r="H12" s="113">
        <v>784.9</v>
      </c>
      <c r="I12" s="112">
        <v>0</v>
      </c>
      <c r="J12" s="113">
        <v>0</v>
      </c>
      <c r="K12" s="113">
        <v>0</v>
      </c>
      <c r="AF12" s="115"/>
    </row>
    <row r="13" spans="1:32" ht="11.25" customHeight="1">
      <c r="A13" s="111" t="s">
        <v>126</v>
      </c>
      <c r="B13" s="111" t="s">
        <v>127</v>
      </c>
      <c r="C13" s="112">
        <v>3283</v>
      </c>
      <c r="D13" s="113">
        <v>12354.2</v>
      </c>
      <c r="E13" s="114">
        <v>3763.1</v>
      </c>
      <c r="F13" s="112">
        <v>0</v>
      </c>
      <c r="G13" s="113">
        <v>0</v>
      </c>
      <c r="H13" s="113">
        <v>0</v>
      </c>
      <c r="I13" s="112">
        <v>0</v>
      </c>
      <c r="J13" s="113">
        <v>0</v>
      </c>
      <c r="K13" s="113">
        <v>0</v>
      </c>
      <c r="AF13" s="115"/>
    </row>
    <row r="14" spans="1:32" ht="11.25" customHeight="1">
      <c r="A14" s="111" t="s">
        <v>59</v>
      </c>
      <c r="B14" s="111" t="s">
        <v>128</v>
      </c>
      <c r="C14" s="112">
        <v>3266</v>
      </c>
      <c r="D14" s="113">
        <v>12272.5</v>
      </c>
      <c r="E14" s="114">
        <v>3757.6</v>
      </c>
      <c r="F14" s="112">
        <v>6</v>
      </c>
      <c r="G14" s="113">
        <v>4.7</v>
      </c>
      <c r="H14" s="113">
        <v>784.9</v>
      </c>
      <c r="I14" s="112">
        <v>0</v>
      </c>
      <c r="J14" s="113">
        <v>0</v>
      </c>
      <c r="K14" s="113">
        <v>0</v>
      </c>
      <c r="AF14" s="115"/>
    </row>
    <row r="15" spans="1:32" ht="11.25" customHeight="1">
      <c r="A15" s="111" t="s">
        <v>61</v>
      </c>
      <c r="B15" s="111" t="s">
        <v>129</v>
      </c>
      <c r="C15" s="112">
        <v>4827</v>
      </c>
      <c r="D15" s="113">
        <v>19370.900000000001</v>
      </c>
      <c r="E15" s="114">
        <v>4013</v>
      </c>
      <c r="F15" s="112">
        <v>5</v>
      </c>
      <c r="G15" s="113">
        <v>3.9</v>
      </c>
      <c r="H15" s="113">
        <v>784.9</v>
      </c>
      <c r="I15" s="112">
        <v>0</v>
      </c>
      <c r="J15" s="113">
        <v>0</v>
      </c>
      <c r="K15" s="113">
        <v>0</v>
      </c>
      <c r="AF15" s="115"/>
    </row>
    <row r="16" spans="1:32" ht="11.25" customHeight="1">
      <c r="A16" s="111" t="s">
        <v>63</v>
      </c>
      <c r="B16" s="111" t="s">
        <v>130</v>
      </c>
      <c r="C16" s="112">
        <v>3712</v>
      </c>
      <c r="D16" s="113">
        <v>13058.6</v>
      </c>
      <c r="E16" s="114">
        <v>3517.9</v>
      </c>
      <c r="F16" s="112">
        <v>0</v>
      </c>
      <c r="G16" s="113">
        <v>0</v>
      </c>
      <c r="H16" s="113">
        <v>0</v>
      </c>
      <c r="I16" s="112">
        <v>0</v>
      </c>
      <c r="J16" s="113">
        <v>0</v>
      </c>
      <c r="K16" s="113">
        <v>0</v>
      </c>
      <c r="AF16" s="115"/>
    </row>
    <row r="17" spans="1:32" ht="11.25" customHeight="1">
      <c r="A17" s="111" t="s">
        <v>65</v>
      </c>
      <c r="B17" s="111" t="s">
        <v>131</v>
      </c>
      <c r="C17" s="112">
        <v>14303</v>
      </c>
      <c r="D17" s="113">
        <v>58429.2</v>
      </c>
      <c r="E17" s="114">
        <v>4085.1</v>
      </c>
      <c r="F17" s="112">
        <v>0</v>
      </c>
      <c r="G17" s="113">
        <v>0</v>
      </c>
      <c r="H17" s="113">
        <v>0</v>
      </c>
      <c r="I17" s="112">
        <v>6</v>
      </c>
      <c r="J17" s="113">
        <v>5.5</v>
      </c>
      <c r="K17" s="113">
        <v>927.7</v>
      </c>
      <c r="AF17" s="115"/>
    </row>
    <row r="18" spans="1:32" ht="11.25" customHeight="1">
      <c r="A18" s="111" t="s">
        <v>67</v>
      </c>
      <c r="B18" s="111" t="s">
        <v>132</v>
      </c>
      <c r="C18" s="112">
        <v>27669</v>
      </c>
      <c r="D18" s="113">
        <v>145273.70000000001</v>
      </c>
      <c r="E18" s="114">
        <v>5250.4</v>
      </c>
      <c r="F18" s="112">
        <v>5</v>
      </c>
      <c r="G18" s="113">
        <v>3.1</v>
      </c>
      <c r="H18" s="113">
        <v>627.9</v>
      </c>
      <c r="I18" s="112">
        <v>0</v>
      </c>
      <c r="J18" s="113">
        <v>0</v>
      </c>
      <c r="K18" s="113">
        <v>0</v>
      </c>
      <c r="AF18" s="115"/>
    </row>
    <row r="19" spans="1:32" ht="11.25" customHeight="1">
      <c r="A19" s="116" t="s">
        <v>133</v>
      </c>
      <c r="B19" s="117"/>
      <c r="C19" s="112">
        <v>152014</v>
      </c>
      <c r="D19" s="113">
        <v>732525.3</v>
      </c>
      <c r="E19" s="114">
        <v>4818.8</v>
      </c>
      <c r="F19" s="112">
        <v>46</v>
      </c>
      <c r="G19" s="113">
        <v>32</v>
      </c>
      <c r="H19" s="113">
        <v>696</v>
      </c>
      <c r="I19" s="112">
        <v>7</v>
      </c>
      <c r="J19" s="113">
        <v>6.4</v>
      </c>
      <c r="K19" s="113">
        <v>922.1</v>
      </c>
    </row>
    <row r="20" spans="1:32" ht="11.25" customHeight="1">
      <c r="C20" s="118"/>
      <c r="D20" s="119"/>
      <c r="F20" s="118"/>
      <c r="G20" s="119"/>
      <c r="I20" s="118"/>
      <c r="J20" s="119"/>
    </row>
    <row r="21" spans="1:32" ht="21" customHeight="1">
      <c r="A21" s="102" t="s">
        <v>104</v>
      </c>
      <c r="B21" s="102" t="s">
        <v>105</v>
      </c>
      <c r="C21" s="105" t="s">
        <v>46</v>
      </c>
      <c r="D21" s="106"/>
      <c r="E21" s="106"/>
      <c r="F21" s="105" t="s">
        <v>48</v>
      </c>
      <c r="G21" s="106"/>
      <c r="H21" s="106"/>
      <c r="I21" s="105" t="s">
        <v>50</v>
      </c>
      <c r="J21" s="106"/>
      <c r="K21" s="107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</row>
    <row r="22" spans="1:32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32" ht="43.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32" ht="11.25" customHeight="1">
      <c r="A24" s="111" t="s">
        <v>110</v>
      </c>
      <c r="B24" s="111" t="s">
        <v>111</v>
      </c>
      <c r="C24" s="112">
        <v>5</v>
      </c>
      <c r="D24" s="113">
        <v>5.2</v>
      </c>
      <c r="E24" s="113">
        <v>1046.5</v>
      </c>
      <c r="F24" s="112">
        <v>0</v>
      </c>
      <c r="G24" s="113">
        <v>0</v>
      </c>
      <c r="H24" s="113">
        <v>0</v>
      </c>
      <c r="I24" s="112">
        <v>10</v>
      </c>
      <c r="J24" s="113">
        <v>12.7</v>
      </c>
      <c r="K24" s="113">
        <v>1266.5</v>
      </c>
    </row>
    <row r="25" spans="1:32" ht="11.25" customHeight="1">
      <c r="A25" s="111" t="s">
        <v>112</v>
      </c>
      <c r="B25" s="111" t="s">
        <v>113</v>
      </c>
      <c r="C25" s="112">
        <v>7</v>
      </c>
      <c r="D25" s="113">
        <v>7.3</v>
      </c>
      <c r="E25" s="113">
        <v>1046.5</v>
      </c>
      <c r="F25" s="112">
        <v>0</v>
      </c>
      <c r="G25" s="113">
        <v>0</v>
      </c>
      <c r="H25" s="113">
        <v>0</v>
      </c>
      <c r="I25" s="112">
        <v>18</v>
      </c>
      <c r="J25" s="113">
        <v>22.7</v>
      </c>
      <c r="K25" s="113">
        <v>1260</v>
      </c>
    </row>
    <row r="26" spans="1:32" ht="11.25" customHeight="1">
      <c r="A26" s="111" t="s">
        <v>114</v>
      </c>
      <c r="B26" s="111" t="s">
        <v>115</v>
      </c>
      <c r="C26" s="112">
        <v>3</v>
      </c>
      <c r="D26" s="113">
        <v>3.1</v>
      </c>
      <c r="E26" s="113">
        <v>1046.5</v>
      </c>
      <c r="F26" s="112">
        <v>0</v>
      </c>
      <c r="G26" s="113">
        <v>0</v>
      </c>
      <c r="H26" s="113">
        <v>0</v>
      </c>
      <c r="I26" s="112">
        <v>17</v>
      </c>
      <c r="J26" s="113">
        <v>21.4</v>
      </c>
      <c r="K26" s="113">
        <v>1260</v>
      </c>
    </row>
    <row r="27" spans="1:32" ht="11.25" customHeight="1">
      <c r="A27" s="111" t="s">
        <v>116</v>
      </c>
      <c r="B27" s="111" t="s">
        <v>117</v>
      </c>
      <c r="C27" s="112">
        <v>6</v>
      </c>
      <c r="D27" s="113">
        <v>6.3</v>
      </c>
      <c r="E27" s="113">
        <v>1046.5</v>
      </c>
      <c r="F27" s="112">
        <v>0</v>
      </c>
      <c r="G27" s="113">
        <v>0</v>
      </c>
      <c r="H27" s="113">
        <v>0</v>
      </c>
      <c r="I27" s="112">
        <v>22</v>
      </c>
      <c r="J27" s="113">
        <v>27.7</v>
      </c>
      <c r="K27" s="113">
        <v>1259.4000000000001</v>
      </c>
    </row>
    <row r="28" spans="1:32" ht="11.25" customHeight="1">
      <c r="A28" s="111" t="s">
        <v>118</v>
      </c>
      <c r="B28" s="111" t="s">
        <v>119</v>
      </c>
      <c r="C28" s="112">
        <v>7</v>
      </c>
      <c r="D28" s="113">
        <v>7.3</v>
      </c>
      <c r="E28" s="113">
        <v>1046.5</v>
      </c>
      <c r="F28" s="112">
        <v>3</v>
      </c>
      <c r="G28" s="113">
        <v>3.5</v>
      </c>
      <c r="H28" s="113">
        <v>1171</v>
      </c>
      <c r="I28" s="112">
        <v>21</v>
      </c>
      <c r="J28" s="113">
        <v>26.5</v>
      </c>
      <c r="K28" s="113">
        <v>1258.8</v>
      </c>
    </row>
    <row r="29" spans="1:32" ht="11.25" customHeight="1">
      <c r="A29" s="111" t="s">
        <v>120</v>
      </c>
      <c r="B29" s="111" t="s">
        <v>121</v>
      </c>
      <c r="C29" s="112">
        <v>20</v>
      </c>
      <c r="D29" s="113">
        <v>20.9</v>
      </c>
      <c r="E29" s="113">
        <v>1046.5</v>
      </c>
      <c r="F29" s="112">
        <v>0</v>
      </c>
      <c r="G29" s="113">
        <v>0</v>
      </c>
      <c r="H29" s="113">
        <v>0</v>
      </c>
      <c r="I29" s="112">
        <v>49</v>
      </c>
      <c r="J29" s="113">
        <v>61.7</v>
      </c>
      <c r="K29" s="113">
        <v>1259.2</v>
      </c>
    </row>
    <row r="30" spans="1:32" ht="11.25" customHeight="1">
      <c r="A30" s="111" t="s">
        <v>122</v>
      </c>
      <c r="B30" s="111" t="s">
        <v>123</v>
      </c>
      <c r="C30" s="112">
        <v>8</v>
      </c>
      <c r="D30" s="113">
        <v>8.4</v>
      </c>
      <c r="E30" s="113">
        <v>1050.7</v>
      </c>
      <c r="F30" s="112">
        <v>0</v>
      </c>
      <c r="G30" s="113">
        <v>0</v>
      </c>
      <c r="H30" s="113">
        <v>0</v>
      </c>
      <c r="I30" s="112">
        <v>51</v>
      </c>
      <c r="J30" s="113">
        <v>64.3</v>
      </c>
      <c r="K30" s="113">
        <v>1260</v>
      </c>
    </row>
    <row r="31" spans="1:32" ht="11.25" customHeight="1">
      <c r="A31" s="111" t="s">
        <v>124</v>
      </c>
      <c r="B31" s="111" t="s">
        <v>125</v>
      </c>
      <c r="C31" s="112">
        <v>6</v>
      </c>
      <c r="D31" s="113">
        <v>6.3</v>
      </c>
      <c r="E31" s="113">
        <v>1046.5</v>
      </c>
      <c r="F31" s="112">
        <v>2</v>
      </c>
      <c r="G31" s="113">
        <v>2.2999999999999998</v>
      </c>
      <c r="H31" s="113">
        <v>1150</v>
      </c>
      <c r="I31" s="112">
        <v>12</v>
      </c>
      <c r="J31" s="113">
        <v>15.1</v>
      </c>
      <c r="K31" s="113">
        <v>1259.7</v>
      </c>
    </row>
    <row r="32" spans="1:32" ht="11.25" customHeight="1">
      <c r="A32" s="111" t="s">
        <v>126</v>
      </c>
      <c r="B32" s="111" t="s">
        <v>127</v>
      </c>
      <c r="C32" s="112">
        <v>1</v>
      </c>
      <c r="D32" s="113">
        <v>1.1000000000000001</v>
      </c>
      <c r="E32" s="113">
        <v>1046.5</v>
      </c>
      <c r="F32" s="112">
        <v>0</v>
      </c>
      <c r="G32" s="113">
        <v>0</v>
      </c>
      <c r="H32" s="113">
        <v>0</v>
      </c>
      <c r="I32" s="112">
        <v>7</v>
      </c>
      <c r="J32" s="113">
        <v>8.8000000000000007</v>
      </c>
      <c r="K32" s="113">
        <v>1258.8</v>
      </c>
    </row>
    <row r="33" spans="1:28" ht="11.25" customHeight="1">
      <c r="A33" s="111" t="s">
        <v>59</v>
      </c>
      <c r="B33" s="111" t="s">
        <v>128</v>
      </c>
      <c r="C33" s="112">
        <v>11</v>
      </c>
      <c r="D33" s="113">
        <v>11.5</v>
      </c>
      <c r="E33" s="113">
        <v>1046.5</v>
      </c>
      <c r="F33" s="112">
        <v>0</v>
      </c>
      <c r="G33" s="113">
        <v>0</v>
      </c>
      <c r="H33" s="113">
        <v>0</v>
      </c>
      <c r="I33" s="112">
        <v>14</v>
      </c>
      <c r="J33" s="113">
        <v>17.600000000000001</v>
      </c>
      <c r="K33" s="113">
        <v>1260</v>
      </c>
    </row>
    <row r="34" spans="1:28" ht="11.25" customHeight="1">
      <c r="A34" s="111" t="s">
        <v>61</v>
      </c>
      <c r="B34" s="111" t="s">
        <v>129</v>
      </c>
      <c r="C34" s="112">
        <v>14</v>
      </c>
      <c r="D34" s="113">
        <v>14.7</v>
      </c>
      <c r="E34" s="113">
        <v>1046.5</v>
      </c>
      <c r="F34" s="112">
        <v>0</v>
      </c>
      <c r="G34" s="113">
        <v>0</v>
      </c>
      <c r="H34" s="113">
        <v>0</v>
      </c>
      <c r="I34" s="112">
        <v>29</v>
      </c>
      <c r="J34" s="113">
        <v>36.5</v>
      </c>
      <c r="K34" s="113">
        <v>1260</v>
      </c>
    </row>
    <row r="35" spans="1:28" ht="11.25" customHeight="1">
      <c r="A35" s="111" t="s">
        <v>63</v>
      </c>
      <c r="B35" s="111" t="s">
        <v>130</v>
      </c>
      <c r="C35" s="112">
        <v>4</v>
      </c>
      <c r="D35" s="113">
        <v>4.2</v>
      </c>
      <c r="E35" s="113">
        <v>1046.5</v>
      </c>
      <c r="F35" s="112">
        <v>2</v>
      </c>
      <c r="G35" s="113">
        <v>2.2999999999999998</v>
      </c>
      <c r="H35" s="113">
        <v>1150</v>
      </c>
      <c r="I35" s="112">
        <v>28</v>
      </c>
      <c r="J35" s="113">
        <v>35.1</v>
      </c>
      <c r="K35" s="113">
        <v>1252.5999999999999</v>
      </c>
    </row>
    <row r="36" spans="1:28" ht="11.25" customHeight="1">
      <c r="A36" s="111" t="s">
        <v>65</v>
      </c>
      <c r="B36" s="111" t="s">
        <v>131</v>
      </c>
      <c r="C36" s="112">
        <v>9</v>
      </c>
      <c r="D36" s="113">
        <v>9.4</v>
      </c>
      <c r="E36" s="113">
        <v>1046.5</v>
      </c>
      <c r="F36" s="112">
        <v>2</v>
      </c>
      <c r="G36" s="113">
        <v>2.2999999999999998</v>
      </c>
      <c r="H36" s="113">
        <v>1147.9000000000001</v>
      </c>
      <c r="I36" s="112">
        <v>39</v>
      </c>
      <c r="J36" s="113">
        <v>49.1</v>
      </c>
      <c r="K36" s="113">
        <v>1259.9000000000001</v>
      </c>
    </row>
    <row r="37" spans="1:28" ht="11.25" customHeight="1">
      <c r="A37" s="111" t="s">
        <v>67</v>
      </c>
      <c r="B37" s="111" t="s">
        <v>132</v>
      </c>
      <c r="C37" s="112">
        <v>12</v>
      </c>
      <c r="D37" s="113">
        <v>12.6</v>
      </c>
      <c r="E37" s="113">
        <v>1048.5999999999999</v>
      </c>
      <c r="F37" s="112">
        <v>0</v>
      </c>
      <c r="G37" s="113">
        <v>0</v>
      </c>
      <c r="H37" s="113">
        <v>0</v>
      </c>
      <c r="I37" s="112">
        <v>35</v>
      </c>
      <c r="J37" s="113">
        <v>44.1</v>
      </c>
      <c r="K37" s="113">
        <v>1261.2</v>
      </c>
    </row>
    <row r="38" spans="1:28" ht="11.25" customHeight="1">
      <c r="A38" s="116" t="s">
        <v>133</v>
      </c>
      <c r="B38" s="117"/>
      <c r="C38" s="112">
        <v>113</v>
      </c>
      <c r="D38" s="113">
        <v>118.3</v>
      </c>
      <c r="E38" s="113">
        <v>1047</v>
      </c>
      <c r="F38" s="112">
        <v>9</v>
      </c>
      <c r="G38" s="113">
        <v>10.4</v>
      </c>
      <c r="H38" s="113">
        <v>1156.5</v>
      </c>
      <c r="I38" s="112">
        <v>352</v>
      </c>
      <c r="J38" s="113">
        <v>443.3</v>
      </c>
      <c r="K38" s="113">
        <v>1259.5</v>
      </c>
    </row>
    <row r="39" spans="1:28" ht="11.25" customHeight="1">
      <c r="C39" s="118"/>
      <c r="D39" s="119"/>
      <c r="F39" s="118"/>
      <c r="G39" s="119"/>
      <c r="I39" s="118"/>
      <c r="J39" s="119"/>
    </row>
    <row r="40" spans="1:28" ht="20.25" customHeight="1">
      <c r="A40" s="102" t="s">
        <v>104</v>
      </c>
      <c r="B40" s="102" t="s">
        <v>105</v>
      </c>
      <c r="C40" s="105" t="s">
        <v>52</v>
      </c>
      <c r="D40" s="106"/>
      <c r="E40" s="106"/>
      <c r="F40" s="105" t="s">
        <v>54</v>
      </c>
      <c r="G40" s="106"/>
      <c r="H40" s="106"/>
      <c r="I40" s="105" t="s">
        <v>56</v>
      </c>
      <c r="J40" s="106"/>
      <c r="K40" s="107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</row>
    <row r="41" spans="1:28" ht="12.75" customHeight="1">
      <c r="A41" s="104"/>
      <c r="B41" s="104"/>
      <c r="C41" s="102" t="s">
        <v>107</v>
      </c>
      <c r="D41" s="102" t="s">
        <v>108</v>
      </c>
      <c r="E41" s="102" t="s">
        <v>109</v>
      </c>
      <c r="F41" s="102" t="s">
        <v>107</v>
      </c>
      <c r="G41" s="102" t="s">
        <v>108</v>
      </c>
      <c r="H41" s="102" t="s">
        <v>109</v>
      </c>
      <c r="I41" s="102" t="s">
        <v>107</v>
      </c>
      <c r="J41" s="102" t="s">
        <v>108</v>
      </c>
      <c r="K41" s="102" t="s">
        <v>109</v>
      </c>
    </row>
    <row r="42" spans="1:28" ht="43.5" customHeight="1">
      <c r="A42" s="103"/>
      <c r="B42" s="103"/>
      <c r="C42" s="103"/>
      <c r="D42" s="103"/>
      <c r="E42" s="103"/>
      <c r="F42" s="103"/>
      <c r="G42" s="103"/>
      <c r="H42" s="103"/>
      <c r="I42" s="103"/>
      <c r="J42" s="103"/>
      <c r="K42" s="103"/>
    </row>
    <row r="43" spans="1:28" ht="11.25" customHeight="1">
      <c r="A43" s="111" t="s">
        <v>110</v>
      </c>
      <c r="B43" s="111" t="s">
        <v>111</v>
      </c>
      <c r="C43" s="112">
        <v>2</v>
      </c>
      <c r="D43" s="113">
        <v>2.7</v>
      </c>
      <c r="E43" s="113">
        <v>1362.5</v>
      </c>
      <c r="F43" s="112">
        <v>2</v>
      </c>
      <c r="G43" s="113">
        <v>2.9</v>
      </c>
      <c r="H43" s="113">
        <v>1465</v>
      </c>
      <c r="I43" s="112">
        <v>2</v>
      </c>
      <c r="J43" s="113">
        <v>3.3</v>
      </c>
      <c r="K43" s="113">
        <v>1653.6</v>
      </c>
    </row>
    <row r="44" spans="1:28" ht="11.25" customHeight="1">
      <c r="A44" s="111" t="s">
        <v>112</v>
      </c>
      <c r="B44" s="111" t="s">
        <v>113</v>
      </c>
      <c r="C44" s="112">
        <v>0</v>
      </c>
      <c r="D44" s="113">
        <v>0</v>
      </c>
      <c r="E44" s="113">
        <v>0</v>
      </c>
      <c r="F44" s="112">
        <v>0</v>
      </c>
      <c r="G44" s="113">
        <v>0</v>
      </c>
      <c r="H44" s="113">
        <v>0</v>
      </c>
      <c r="I44" s="112">
        <v>8</v>
      </c>
      <c r="J44" s="113">
        <v>14</v>
      </c>
      <c r="K44" s="113">
        <v>1750.1</v>
      </c>
    </row>
    <row r="45" spans="1:28" ht="11.25" customHeight="1">
      <c r="A45" s="111" t="s">
        <v>114</v>
      </c>
      <c r="B45" s="111" t="s">
        <v>115</v>
      </c>
      <c r="C45" s="112">
        <v>0</v>
      </c>
      <c r="D45" s="113">
        <v>0</v>
      </c>
      <c r="E45" s="113">
        <v>0</v>
      </c>
      <c r="F45" s="112">
        <v>0</v>
      </c>
      <c r="G45" s="113">
        <v>0</v>
      </c>
      <c r="H45" s="113">
        <v>0</v>
      </c>
      <c r="I45" s="112">
        <v>1</v>
      </c>
      <c r="J45" s="113">
        <v>2</v>
      </c>
      <c r="K45" s="113">
        <v>1986</v>
      </c>
    </row>
    <row r="46" spans="1:28" ht="11.25" customHeight="1">
      <c r="A46" s="111" t="s">
        <v>116</v>
      </c>
      <c r="B46" s="111" t="s">
        <v>117</v>
      </c>
      <c r="C46" s="112">
        <v>0</v>
      </c>
      <c r="D46" s="113">
        <v>0</v>
      </c>
      <c r="E46" s="113">
        <v>0</v>
      </c>
      <c r="F46" s="112">
        <v>0</v>
      </c>
      <c r="G46" s="113">
        <v>0</v>
      </c>
      <c r="H46" s="113">
        <v>0</v>
      </c>
      <c r="I46" s="112">
        <v>3</v>
      </c>
      <c r="J46" s="113">
        <v>4.9000000000000004</v>
      </c>
      <c r="K46" s="113">
        <v>1637.3</v>
      </c>
    </row>
    <row r="47" spans="1:28" ht="11.25" customHeight="1">
      <c r="A47" s="111" t="s">
        <v>118</v>
      </c>
      <c r="B47" s="111" t="s">
        <v>119</v>
      </c>
      <c r="C47" s="112">
        <v>0</v>
      </c>
      <c r="D47" s="113">
        <v>0</v>
      </c>
      <c r="E47" s="113">
        <v>0</v>
      </c>
      <c r="F47" s="112">
        <v>2</v>
      </c>
      <c r="G47" s="113">
        <v>2.9</v>
      </c>
      <c r="H47" s="113">
        <v>1439.7</v>
      </c>
      <c r="I47" s="112">
        <v>2</v>
      </c>
      <c r="J47" s="113">
        <v>3.4</v>
      </c>
      <c r="K47" s="113">
        <v>1682.9</v>
      </c>
    </row>
    <row r="48" spans="1:28" ht="11.25" customHeight="1">
      <c r="A48" s="111" t="s">
        <v>120</v>
      </c>
      <c r="B48" s="111" t="s">
        <v>121</v>
      </c>
      <c r="C48" s="112">
        <v>19</v>
      </c>
      <c r="D48" s="113">
        <v>25</v>
      </c>
      <c r="E48" s="113">
        <v>1317.4</v>
      </c>
      <c r="F48" s="112">
        <v>6</v>
      </c>
      <c r="G48" s="113">
        <v>8.8000000000000007</v>
      </c>
      <c r="H48" s="113">
        <v>1459.4</v>
      </c>
      <c r="I48" s="112">
        <v>25</v>
      </c>
      <c r="J48" s="113">
        <v>42.6</v>
      </c>
      <c r="K48" s="113">
        <v>1704.1</v>
      </c>
    </row>
    <row r="49" spans="1:28" ht="11.25" customHeight="1">
      <c r="A49" s="111" t="s">
        <v>122</v>
      </c>
      <c r="B49" s="111" t="s">
        <v>123</v>
      </c>
      <c r="C49" s="112">
        <v>5</v>
      </c>
      <c r="D49" s="113">
        <v>6.9</v>
      </c>
      <c r="E49" s="113">
        <v>1371.7</v>
      </c>
      <c r="F49" s="112">
        <v>4</v>
      </c>
      <c r="G49" s="113">
        <v>5.7</v>
      </c>
      <c r="H49" s="113">
        <v>1429.9</v>
      </c>
      <c r="I49" s="112">
        <v>16</v>
      </c>
      <c r="J49" s="113">
        <v>27</v>
      </c>
      <c r="K49" s="113">
        <v>1689.8</v>
      </c>
    </row>
    <row r="50" spans="1:28" ht="11.25" customHeight="1">
      <c r="A50" s="111" t="s">
        <v>124</v>
      </c>
      <c r="B50" s="111" t="s">
        <v>125</v>
      </c>
      <c r="C50" s="112">
        <v>1</v>
      </c>
      <c r="D50" s="113">
        <v>1.3</v>
      </c>
      <c r="E50" s="113">
        <v>1328.7</v>
      </c>
      <c r="F50" s="112">
        <v>1</v>
      </c>
      <c r="G50" s="113">
        <v>1.4</v>
      </c>
      <c r="H50" s="113">
        <v>1427.4</v>
      </c>
      <c r="I50" s="112">
        <v>2</v>
      </c>
      <c r="J50" s="113">
        <v>3.3</v>
      </c>
      <c r="K50" s="113">
        <v>1631.7</v>
      </c>
    </row>
    <row r="51" spans="1:28" ht="11.25" customHeight="1">
      <c r="A51" s="111" t="s">
        <v>126</v>
      </c>
      <c r="B51" s="111" t="s">
        <v>127</v>
      </c>
      <c r="C51" s="112">
        <v>0</v>
      </c>
      <c r="D51" s="113">
        <v>0</v>
      </c>
      <c r="E51" s="113">
        <v>0</v>
      </c>
      <c r="F51" s="112">
        <v>0</v>
      </c>
      <c r="G51" s="113">
        <v>0</v>
      </c>
      <c r="H51" s="113">
        <v>0</v>
      </c>
      <c r="I51" s="112">
        <v>0</v>
      </c>
      <c r="J51" s="113">
        <v>0</v>
      </c>
      <c r="K51" s="113">
        <v>0</v>
      </c>
    </row>
    <row r="52" spans="1:28" ht="11.25" customHeight="1">
      <c r="A52" s="111" t="s">
        <v>59</v>
      </c>
      <c r="B52" s="111" t="s">
        <v>128</v>
      </c>
      <c r="C52" s="112">
        <v>1</v>
      </c>
      <c r="D52" s="113">
        <v>1.3</v>
      </c>
      <c r="E52" s="113">
        <v>1301.5</v>
      </c>
      <c r="F52" s="112">
        <v>0</v>
      </c>
      <c r="G52" s="113">
        <v>0</v>
      </c>
      <c r="H52" s="113">
        <v>0</v>
      </c>
      <c r="I52" s="112">
        <v>6</v>
      </c>
      <c r="J52" s="113">
        <v>11.4</v>
      </c>
      <c r="K52" s="113">
        <v>1899.4</v>
      </c>
    </row>
    <row r="53" spans="1:28" ht="11.25" customHeight="1">
      <c r="A53" s="111" t="s">
        <v>61</v>
      </c>
      <c r="B53" s="111" t="s">
        <v>129</v>
      </c>
      <c r="C53" s="112">
        <v>0</v>
      </c>
      <c r="D53" s="113">
        <v>0</v>
      </c>
      <c r="E53" s="113">
        <v>0</v>
      </c>
      <c r="F53" s="112">
        <v>0</v>
      </c>
      <c r="G53" s="113">
        <v>0</v>
      </c>
      <c r="H53" s="113">
        <v>0</v>
      </c>
      <c r="I53" s="112">
        <v>6</v>
      </c>
      <c r="J53" s="113">
        <v>10</v>
      </c>
      <c r="K53" s="113">
        <v>1666.4</v>
      </c>
    </row>
    <row r="54" spans="1:28" ht="11.25" customHeight="1">
      <c r="A54" s="111" t="s">
        <v>63</v>
      </c>
      <c r="B54" s="111" t="s">
        <v>130</v>
      </c>
      <c r="C54" s="112">
        <v>0</v>
      </c>
      <c r="D54" s="113">
        <v>0</v>
      </c>
      <c r="E54" s="113">
        <v>0</v>
      </c>
      <c r="F54" s="112">
        <v>1</v>
      </c>
      <c r="G54" s="113">
        <v>1.5</v>
      </c>
      <c r="H54" s="113">
        <v>1475.2</v>
      </c>
      <c r="I54" s="112">
        <v>4</v>
      </c>
      <c r="J54" s="113">
        <v>7.6</v>
      </c>
      <c r="K54" s="113">
        <v>1891</v>
      </c>
    </row>
    <row r="55" spans="1:28" ht="11.25" customHeight="1">
      <c r="A55" s="111" t="s">
        <v>65</v>
      </c>
      <c r="B55" s="111" t="s">
        <v>131</v>
      </c>
      <c r="C55" s="112">
        <v>2</v>
      </c>
      <c r="D55" s="113">
        <v>2.7</v>
      </c>
      <c r="E55" s="113">
        <v>1363.4</v>
      </c>
      <c r="F55" s="112">
        <v>1</v>
      </c>
      <c r="G55" s="113">
        <v>1.5</v>
      </c>
      <c r="H55" s="113">
        <v>1457.6</v>
      </c>
      <c r="I55" s="112">
        <v>9</v>
      </c>
      <c r="J55" s="113">
        <v>15.1</v>
      </c>
      <c r="K55" s="113">
        <v>1680.4</v>
      </c>
    </row>
    <row r="56" spans="1:28" ht="11.25" customHeight="1">
      <c r="A56" s="111" t="s">
        <v>67</v>
      </c>
      <c r="B56" s="111" t="s">
        <v>132</v>
      </c>
      <c r="C56" s="112">
        <v>3</v>
      </c>
      <c r="D56" s="113">
        <v>4.0999999999999996</v>
      </c>
      <c r="E56" s="113">
        <v>1335.7</v>
      </c>
      <c r="F56" s="112">
        <v>4</v>
      </c>
      <c r="G56" s="113">
        <v>5.8</v>
      </c>
      <c r="H56" s="113">
        <v>1458</v>
      </c>
      <c r="I56" s="112">
        <v>18</v>
      </c>
      <c r="J56" s="113">
        <v>31.6</v>
      </c>
      <c r="K56" s="113">
        <v>1755.7</v>
      </c>
    </row>
    <row r="57" spans="1:28" ht="11.25" customHeight="1">
      <c r="A57" s="116" t="s">
        <v>133</v>
      </c>
      <c r="B57" s="117"/>
      <c r="C57" s="112">
        <v>33</v>
      </c>
      <c r="D57" s="113">
        <v>44</v>
      </c>
      <c r="E57" s="113">
        <v>1332.7</v>
      </c>
      <c r="F57" s="112">
        <v>21</v>
      </c>
      <c r="G57" s="113">
        <v>30.5</v>
      </c>
      <c r="H57" s="113">
        <v>1451.3</v>
      </c>
      <c r="I57" s="112">
        <v>102</v>
      </c>
      <c r="J57" s="113">
        <v>176.2</v>
      </c>
      <c r="K57" s="113">
        <v>1727.1</v>
      </c>
    </row>
    <row r="58" spans="1:28" ht="11.25" customHeight="1">
      <c r="C58" s="118"/>
      <c r="D58" s="119"/>
      <c r="F58" s="118"/>
      <c r="G58" s="119"/>
      <c r="I58" s="118"/>
      <c r="J58" s="119"/>
    </row>
    <row r="59" spans="1:28" ht="21" customHeight="1">
      <c r="A59" s="102" t="s">
        <v>104</v>
      </c>
      <c r="B59" s="102" t="s">
        <v>105</v>
      </c>
      <c r="C59" s="105" t="s">
        <v>58</v>
      </c>
      <c r="D59" s="106"/>
      <c r="E59" s="106"/>
      <c r="F59" s="105" t="s">
        <v>60</v>
      </c>
      <c r="G59" s="106"/>
      <c r="H59" s="106"/>
      <c r="I59" s="105" t="s">
        <v>62</v>
      </c>
      <c r="J59" s="106"/>
      <c r="K59" s="107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</row>
    <row r="60" spans="1:28" ht="12.75" customHeight="1">
      <c r="A60" s="104"/>
      <c r="B60" s="104"/>
      <c r="C60" s="102" t="s">
        <v>107</v>
      </c>
      <c r="D60" s="102" t="s">
        <v>108</v>
      </c>
      <c r="E60" s="102" t="s">
        <v>109</v>
      </c>
      <c r="F60" s="102" t="s">
        <v>107</v>
      </c>
      <c r="G60" s="102" t="s">
        <v>108</v>
      </c>
      <c r="H60" s="102" t="s">
        <v>109</v>
      </c>
      <c r="I60" s="102" t="s">
        <v>107</v>
      </c>
      <c r="J60" s="102" t="s">
        <v>108</v>
      </c>
      <c r="K60" s="102" t="s">
        <v>109</v>
      </c>
    </row>
    <row r="61" spans="1:28" ht="40.5" customHeight="1">
      <c r="A61" s="103"/>
      <c r="B61" s="103"/>
      <c r="C61" s="103"/>
      <c r="D61" s="103"/>
      <c r="E61" s="103"/>
      <c r="F61" s="103"/>
      <c r="G61" s="103"/>
      <c r="H61" s="103"/>
      <c r="I61" s="103"/>
      <c r="J61" s="103"/>
      <c r="K61" s="103"/>
    </row>
    <row r="62" spans="1:28" ht="11.25" customHeight="1">
      <c r="A62" s="111" t="s">
        <v>110</v>
      </c>
      <c r="B62" s="111" t="s">
        <v>111</v>
      </c>
      <c r="C62" s="112">
        <v>3776</v>
      </c>
      <c r="D62" s="113">
        <v>9698.5</v>
      </c>
      <c r="E62" s="113">
        <v>2568.4</v>
      </c>
      <c r="F62" s="112">
        <v>1206</v>
      </c>
      <c r="G62" s="113">
        <v>4188.5</v>
      </c>
      <c r="H62" s="113">
        <v>3473</v>
      </c>
      <c r="I62" s="112">
        <v>830</v>
      </c>
      <c r="J62" s="113">
        <v>3700.5</v>
      </c>
      <c r="K62" s="113">
        <v>4458.3999999999996</v>
      </c>
    </row>
    <row r="63" spans="1:28" ht="11.25" customHeight="1">
      <c r="A63" s="111" t="s">
        <v>112</v>
      </c>
      <c r="B63" s="111" t="s">
        <v>113</v>
      </c>
      <c r="C63" s="112">
        <v>4134</v>
      </c>
      <c r="D63" s="113">
        <v>10565.3</v>
      </c>
      <c r="E63" s="113">
        <v>2555.6999999999998</v>
      </c>
      <c r="F63" s="112">
        <v>1507</v>
      </c>
      <c r="G63" s="113">
        <v>5280.2</v>
      </c>
      <c r="H63" s="113">
        <v>3503.8</v>
      </c>
      <c r="I63" s="112">
        <v>1316</v>
      </c>
      <c r="J63" s="113">
        <v>5910.5</v>
      </c>
      <c r="K63" s="113">
        <v>4491.3</v>
      </c>
    </row>
    <row r="64" spans="1:28" ht="11.25" customHeight="1">
      <c r="A64" s="111" t="s">
        <v>114</v>
      </c>
      <c r="B64" s="111" t="s">
        <v>115</v>
      </c>
      <c r="C64" s="112">
        <v>2349</v>
      </c>
      <c r="D64" s="113">
        <v>6052.6</v>
      </c>
      <c r="E64" s="113">
        <v>2576.6</v>
      </c>
      <c r="F64" s="112">
        <v>601</v>
      </c>
      <c r="G64" s="113">
        <v>2083.8000000000002</v>
      </c>
      <c r="H64" s="113">
        <v>3467.2</v>
      </c>
      <c r="I64" s="112">
        <v>424</v>
      </c>
      <c r="J64" s="113">
        <v>1900</v>
      </c>
      <c r="K64" s="113">
        <v>4481.1000000000004</v>
      </c>
    </row>
    <row r="65" spans="1:28" ht="11.25" customHeight="1">
      <c r="A65" s="111" t="s">
        <v>116</v>
      </c>
      <c r="B65" s="111" t="s">
        <v>117</v>
      </c>
      <c r="C65" s="112">
        <v>1380</v>
      </c>
      <c r="D65" s="113">
        <v>3561.3</v>
      </c>
      <c r="E65" s="113">
        <v>2580.6999999999998</v>
      </c>
      <c r="F65" s="112">
        <v>347</v>
      </c>
      <c r="G65" s="113">
        <v>1203.5999999999999</v>
      </c>
      <c r="H65" s="113">
        <v>3468.5</v>
      </c>
      <c r="I65" s="112">
        <v>273</v>
      </c>
      <c r="J65" s="113">
        <v>1219</v>
      </c>
      <c r="K65" s="113">
        <v>4465.3</v>
      </c>
    </row>
    <row r="66" spans="1:28" ht="11.25" customHeight="1">
      <c r="A66" s="111" t="s">
        <v>118</v>
      </c>
      <c r="B66" s="111" t="s">
        <v>119</v>
      </c>
      <c r="C66" s="112">
        <v>2070</v>
      </c>
      <c r="D66" s="113">
        <v>5345.9</v>
      </c>
      <c r="E66" s="113">
        <v>2582.5</v>
      </c>
      <c r="F66" s="112">
        <v>451</v>
      </c>
      <c r="G66" s="113">
        <v>1564.8</v>
      </c>
      <c r="H66" s="113">
        <v>3469.6</v>
      </c>
      <c r="I66" s="112">
        <v>333</v>
      </c>
      <c r="J66" s="113">
        <v>1482.1</v>
      </c>
      <c r="K66" s="113">
        <v>4450.8999999999996</v>
      </c>
    </row>
    <row r="67" spans="1:28" ht="11.25" customHeight="1">
      <c r="A67" s="111" t="s">
        <v>120</v>
      </c>
      <c r="B67" s="111" t="s">
        <v>121</v>
      </c>
      <c r="C67" s="112">
        <v>12208</v>
      </c>
      <c r="D67" s="113">
        <v>31075.1</v>
      </c>
      <c r="E67" s="113">
        <v>2545.5</v>
      </c>
      <c r="F67" s="112">
        <v>4590</v>
      </c>
      <c r="G67" s="113">
        <v>15979.9</v>
      </c>
      <c r="H67" s="113">
        <v>3481.5</v>
      </c>
      <c r="I67" s="112">
        <v>4181</v>
      </c>
      <c r="J67" s="113">
        <v>18792.099999999999</v>
      </c>
      <c r="K67" s="113">
        <v>4494.6000000000004</v>
      </c>
    </row>
    <row r="68" spans="1:28" ht="11.25" customHeight="1">
      <c r="A68" s="111" t="s">
        <v>122</v>
      </c>
      <c r="B68" s="111" t="s">
        <v>123</v>
      </c>
      <c r="C68" s="112">
        <v>10570</v>
      </c>
      <c r="D68" s="113">
        <v>26792.7</v>
      </c>
      <c r="E68" s="113">
        <v>2534.8000000000002</v>
      </c>
      <c r="F68" s="112">
        <v>3701</v>
      </c>
      <c r="G68" s="113">
        <v>12871.8</v>
      </c>
      <c r="H68" s="113">
        <v>3477.9</v>
      </c>
      <c r="I68" s="112">
        <v>3192</v>
      </c>
      <c r="J68" s="113">
        <v>14289.1</v>
      </c>
      <c r="K68" s="113">
        <v>4476.5</v>
      </c>
    </row>
    <row r="69" spans="1:28" ht="11.25" customHeight="1">
      <c r="A69" s="111" t="s">
        <v>124</v>
      </c>
      <c r="B69" s="111" t="s">
        <v>125</v>
      </c>
      <c r="C69" s="112">
        <v>2298</v>
      </c>
      <c r="D69" s="113">
        <v>5992.2</v>
      </c>
      <c r="E69" s="113">
        <v>2607.6</v>
      </c>
      <c r="F69" s="112">
        <v>469</v>
      </c>
      <c r="G69" s="113">
        <v>1617.3</v>
      </c>
      <c r="H69" s="113">
        <v>3448.5</v>
      </c>
      <c r="I69" s="112">
        <v>304</v>
      </c>
      <c r="J69" s="113">
        <v>1357.5</v>
      </c>
      <c r="K69" s="113">
        <v>4465.5</v>
      </c>
    </row>
    <row r="70" spans="1:28" ht="11.25" customHeight="1">
      <c r="A70" s="111" t="s">
        <v>126</v>
      </c>
      <c r="B70" s="111" t="s">
        <v>127</v>
      </c>
      <c r="C70" s="112">
        <v>1929</v>
      </c>
      <c r="D70" s="113">
        <v>5002.8999999999996</v>
      </c>
      <c r="E70" s="113">
        <v>2593.5</v>
      </c>
      <c r="F70" s="112">
        <v>453</v>
      </c>
      <c r="G70" s="113">
        <v>1569.6</v>
      </c>
      <c r="H70" s="113">
        <v>3465</v>
      </c>
      <c r="I70" s="112">
        <v>322</v>
      </c>
      <c r="J70" s="113">
        <v>1433</v>
      </c>
      <c r="K70" s="113">
        <v>4450.2</v>
      </c>
    </row>
    <row r="71" spans="1:28" ht="11.25" customHeight="1">
      <c r="A71" s="111" t="s">
        <v>59</v>
      </c>
      <c r="B71" s="111" t="s">
        <v>128</v>
      </c>
      <c r="C71" s="112">
        <v>1861</v>
      </c>
      <c r="D71" s="113">
        <v>4828.8</v>
      </c>
      <c r="E71" s="113">
        <v>2594.6999999999998</v>
      </c>
      <c r="F71" s="112">
        <v>441</v>
      </c>
      <c r="G71" s="113">
        <v>1516.5</v>
      </c>
      <c r="H71" s="113">
        <v>3438.8</v>
      </c>
      <c r="I71" s="112">
        <v>283</v>
      </c>
      <c r="J71" s="113">
        <v>1264.5999999999999</v>
      </c>
      <c r="K71" s="113">
        <v>4468.5</v>
      </c>
    </row>
    <row r="72" spans="1:28" ht="11.25" customHeight="1">
      <c r="A72" s="111" t="s">
        <v>61</v>
      </c>
      <c r="B72" s="111" t="s">
        <v>129</v>
      </c>
      <c r="C72" s="112">
        <v>2383</v>
      </c>
      <c r="D72" s="113">
        <v>6129.4</v>
      </c>
      <c r="E72" s="113">
        <v>2572.1</v>
      </c>
      <c r="F72" s="112">
        <v>695</v>
      </c>
      <c r="G72" s="113">
        <v>2402.9</v>
      </c>
      <c r="H72" s="113">
        <v>3457.5</v>
      </c>
      <c r="I72" s="112">
        <v>558</v>
      </c>
      <c r="J72" s="113">
        <v>2495.1999999999998</v>
      </c>
      <c r="K72" s="113">
        <v>4471.7</v>
      </c>
    </row>
    <row r="73" spans="1:28" ht="11.25" customHeight="1">
      <c r="A73" s="111" t="s">
        <v>63</v>
      </c>
      <c r="B73" s="111" t="s">
        <v>130</v>
      </c>
      <c r="C73" s="112">
        <v>2270</v>
      </c>
      <c r="D73" s="113">
        <v>5852</v>
      </c>
      <c r="E73" s="113">
        <v>2578</v>
      </c>
      <c r="F73" s="112">
        <v>540</v>
      </c>
      <c r="G73" s="113">
        <v>1871.3</v>
      </c>
      <c r="H73" s="113">
        <v>3465.4</v>
      </c>
      <c r="I73" s="112">
        <v>330</v>
      </c>
      <c r="J73" s="113">
        <v>1462</v>
      </c>
      <c r="K73" s="113">
        <v>4430.3999999999996</v>
      </c>
    </row>
    <row r="74" spans="1:28" ht="11.25" customHeight="1">
      <c r="A74" s="111" t="s">
        <v>65</v>
      </c>
      <c r="B74" s="111" t="s">
        <v>131</v>
      </c>
      <c r="C74" s="112">
        <v>7363</v>
      </c>
      <c r="D74" s="113">
        <v>19060.2</v>
      </c>
      <c r="E74" s="113">
        <v>2588.6999999999998</v>
      </c>
      <c r="F74" s="112">
        <v>2055</v>
      </c>
      <c r="G74" s="113">
        <v>7123.5</v>
      </c>
      <c r="H74" s="113">
        <v>3466.4</v>
      </c>
      <c r="I74" s="112">
        <v>1571</v>
      </c>
      <c r="J74" s="113">
        <v>7033.2</v>
      </c>
      <c r="K74" s="113">
        <v>4476.8999999999996</v>
      </c>
    </row>
    <row r="75" spans="1:28" ht="11.25" customHeight="1">
      <c r="A75" s="111" t="s">
        <v>67</v>
      </c>
      <c r="B75" s="111" t="s">
        <v>132</v>
      </c>
      <c r="C75" s="112">
        <v>10077</v>
      </c>
      <c r="D75" s="113">
        <v>25777.3</v>
      </c>
      <c r="E75" s="113">
        <v>2558</v>
      </c>
      <c r="F75" s="112">
        <v>3955</v>
      </c>
      <c r="G75" s="113">
        <v>13795.5</v>
      </c>
      <c r="H75" s="113">
        <v>3488.1</v>
      </c>
      <c r="I75" s="112">
        <v>3272</v>
      </c>
      <c r="J75" s="113">
        <v>14691.9</v>
      </c>
      <c r="K75" s="113">
        <v>4490.2</v>
      </c>
    </row>
    <row r="76" spans="1:28" ht="11.25" customHeight="1">
      <c r="A76" s="116" t="s">
        <v>133</v>
      </c>
      <c r="B76" s="117"/>
      <c r="C76" s="112">
        <v>64668</v>
      </c>
      <c r="D76" s="113">
        <v>165734.20000000001</v>
      </c>
      <c r="E76" s="113">
        <v>2562.8000000000002</v>
      </c>
      <c r="F76" s="112">
        <v>21011</v>
      </c>
      <c r="G76" s="113">
        <v>73069.2</v>
      </c>
      <c r="H76" s="113">
        <v>3477.7</v>
      </c>
      <c r="I76" s="112">
        <v>17189</v>
      </c>
      <c r="J76" s="113">
        <v>77030.7</v>
      </c>
      <c r="K76" s="113">
        <v>4481.3999999999996</v>
      </c>
    </row>
    <row r="77" spans="1:28" ht="11.25" customHeight="1">
      <c r="C77" s="118"/>
      <c r="D77" s="119"/>
      <c r="F77" s="118"/>
      <c r="G77" s="119"/>
      <c r="I77" s="118"/>
      <c r="J77" s="119"/>
    </row>
    <row r="78" spans="1:28" ht="19.5" customHeight="1">
      <c r="A78" s="102" t="s">
        <v>104</v>
      </c>
      <c r="B78" s="102" t="s">
        <v>105</v>
      </c>
      <c r="C78" s="105" t="s">
        <v>64</v>
      </c>
      <c r="D78" s="106"/>
      <c r="E78" s="106"/>
      <c r="F78" s="105" t="s">
        <v>66</v>
      </c>
      <c r="G78" s="106"/>
      <c r="H78" s="107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</row>
    <row r="79" spans="1:28" ht="12.75" customHeight="1">
      <c r="A79" s="104"/>
      <c r="B79" s="104"/>
      <c r="C79" s="102" t="s">
        <v>107</v>
      </c>
      <c r="D79" s="102" t="s">
        <v>108</v>
      </c>
      <c r="E79" s="102" t="s">
        <v>109</v>
      </c>
      <c r="F79" s="102" t="s">
        <v>107</v>
      </c>
      <c r="G79" s="102" t="s">
        <v>108</v>
      </c>
      <c r="H79" s="102" t="s">
        <v>109</v>
      </c>
    </row>
    <row r="80" spans="1:28" ht="48" customHeight="1">
      <c r="A80" s="103"/>
      <c r="B80" s="103"/>
      <c r="C80" s="103"/>
      <c r="D80" s="103"/>
      <c r="E80" s="103"/>
      <c r="F80" s="103"/>
      <c r="G80" s="103"/>
      <c r="H80" s="103"/>
    </row>
    <row r="81" spans="1:8" ht="11.25" customHeight="1">
      <c r="A81" s="111" t="s">
        <v>110</v>
      </c>
      <c r="B81" s="111" t="s">
        <v>111</v>
      </c>
      <c r="C81" s="112">
        <v>1485</v>
      </c>
      <c r="D81" s="113">
        <v>9914.5</v>
      </c>
      <c r="E81" s="113">
        <v>6676.4</v>
      </c>
      <c r="F81" s="112">
        <v>208</v>
      </c>
      <c r="G81" s="113">
        <v>2685.9</v>
      </c>
      <c r="H81" s="113">
        <v>12913.1</v>
      </c>
    </row>
    <row r="82" spans="1:8" ht="11.25" customHeight="1">
      <c r="A82" s="111" t="s">
        <v>112</v>
      </c>
      <c r="B82" s="111" t="s">
        <v>113</v>
      </c>
      <c r="C82" s="112">
        <v>3238</v>
      </c>
      <c r="D82" s="113">
        <v>22572.5</v>
      </c>
      <c r="E82" s="113">
        <v>6971.1</v>
      </c>
      <c r="F82" s="112">
        <v>1162</v>
      </c>
      <c r="G82" s="113">
        <v>15106.4</v>
      </c>
      <c r="H82" s="113">
        <v>13000.4</v>
      </c>
    </row>
    <row r="83" spans="1:8" ht="11.25" customHeight="1">
      <c r="A83" s="111" t="s">
        <v>114</v>
      </c>
      <c r="B83" s="111" t="s">
        <v>115</v>
      </c>
      <c r="C83" s="112">
        <v>914</v>
      </c>
      <c r="D83" s="113">
        <v>6167.1</v>
      </c>
      <c r="E83" s="113">
        <v>6747.4</v>
      </c>
      <c r="F83" s="112">
        <v>156</v>
      </c>
      <c r="G83" s="113">
        <v>1964.3</v>
      </c>
      <c r="H83" s="113">
        <v>12591.9</v>
      </c>
    </row>
    <row r="84" spans="1:8" ht="11.25" customHeight="1">
      <c r="A84" s="111" t="s">
        <v>116</v>
      </c>
      <c r="B84" s="111" t="s">
        <v>117</v>
      </c>
      <c r="C84" s="112">
        <v>459</v>
      </c>
      <c r="D84" s="113">
        <v>3010.8</v>
      </c>
      <c r="E84" s="113">
        <v>6559.4</v>
      </c>
      <c r="F84" s="112">
        <v>60</v>
      </c>
      <c r="G84" s="113">
        <v>721.6</v>
      </c>
      <c r="H84" s="113">
        <v>12025.9</v>
      </c>
    </row>
    <row r="85" spans="1:8" ht="11.25" customHeight="1">
      <c r="A85" s="111" t="s">
        <v>118</v>
      </c>
      <c r="B85" s="111" t="s">
        <v>119</v>
      </c>
      <c r="C85" s="112">
        <v>590</v>
      </c>
      <c r="D85" s="113">
        <v>3904.9</v>
      </c>
      <c r="E85" s="113">
        <v>6618.4</v>
      </c>
      <c r="F85" s="112">
        <v>81</v>
      </c>
      <c r="G85" s="113">
        <v>1023.4</v>
      </c>
      <c r="H85" s="113">
        <v>12634.8</v>
      </c>
    </row>
    <row r="86" spans="1:8" ht="11.25" customHeight="1">
      <c r="A86" s="111" t="s">
        <v>120</v>
      </c>
      <c r="B86" s="111" t="s">
        <v>121</v>
      </c>
      <c r="C86" s="112">
        <v>10475</v>
      </c>
      <c r="D86" s="113">
        <v>73265.7</v>
      </c>
      <c r="E86" s="113">
        <v>6994.3</v>
      </c>
      <c r="F86" s="112">
        <v>4529</v>
      </c>
      <c r="G86" s="113">
        <v>66111.100000000006</v>
      </c>
      <c r="H86" s="113">
        <v>14597.3</v>
      </c>
    </row>
    <row r="87" spans="1:8" ht="11.25" customHeight="1">
      <c r="A87" s="111" t="s">
        <v>122</v>
      </c>
      <c r="B87" s="111" t="s">
        <v>123</v>
      </c>
      <c r="C87" s="112">
        <v>6313</v>
      </c>
      <c r="D87" s="113">
        <v>43263.3</v>
      </c>
      <c r="E87" s="113">
        <v>6853.1</v>
      </c>
      <c r="F87" s="112">
        <v>1778</v>
      </c>
      <c r="G87" s="113">
        <v>24718.5</v>
      </c>
      <c r="H87" s="113">
        <v>13902.4</v>
      </c>
    </row>
    <row r="88" spans="1:8" ht="11.25" customHeight="1">
      <c r="A88" s="111" t="s">
        <v>124</v>
      </c>
      <c r="B88" s="111" t="s">
        <v>125</v>
      </c>
      <c r="C88" s="112">
        <v>533</v>
      </c>
      <c r="D88" s="113">
        <v>3472.5</v>
      </c>
      <c r="E88" s="113">
        <v>6515</v>
      </c>
      <c r="F88" s="112">
        <v>64</v>
      </c>
      <c r="G88" s="113">
        <v>837.5</v>
      </c>
      <c r="H88" s="113">
        <v>13085.2</v>
      </c>
    </row>
    <row r="89" spans="1:8" ht="11.25" customHeight="1">
      <c r="A89" s="111" t="s">
        <v>126</v>
      </c>
      <c r="B89" s="111" t="s">
        <v>127</v>
      </c>
      <c r="C89" s="112">
        <v>482</v>
      </c>
      <c r="D89" s="113">
        <v>3223.2</v>
      </c>
      <c r="E89" s="113">
        <v>6687.1</v>
      </c>
      <c r="F89" s="112">
        <v>89</v>
      </c>
      <c r="G89" s="113">
        <v>1115.5999999999999</v>
      </c>
      <c r="H89" s="113">
        <v>12534.9</v>
      </c>
    </row>
    <row r="90" spans="1:8" ht="11.25" customHeight="1">
      <c r="A90" s="111" t="s">
        <v>59</v>
      </c>
      <c r="B90" s="111" t="s">
        <v>128</v>
      </c>
      <c r="C90" s="112">
        <v>578</v>
      </c>
      <c r="D90" s="113">
        <v>3802.2</v>
      </c>
      <c r="E90" s="113">
        <v>6578.2</v>
      </c>
      <c r="F90" s="112">
        <v>65</v>
      </c>
      <c r="G90" s="113">
        <v>813.8</v>
      </c>
      <c r="H90" s="113">
        <v>12520.6</v>
      </c>
    </row>
    <row r="91" spans="1:8" ht="11.25" customHeight="1">
      <c r="A91" s="111" t="s">
        <v>61</v>
      </c>
      <c r="B91" s="111" t="s">
        <v>129</v>
      </c>
      <c r="C91" s="112">
        <v>1018</v>
      </c>
      <c r="D91" s="113">
        <v>6732.3</v>
      </c>
      <c r="E91" s="113">
        <v>6613.3</v>
      </c>
      <c r="F91" s="112">
        <v>119</v>
      </c>
      <c r="G91" s="113">
        <v>1546</v>
      </c>
      <c r="H91" s="113">
        <v>12991.3</v>
      </c>
    </row>
    <row r="92" spans="1:8" ht="11.25" customHeight="1">
      <c r="A92" s="111" t="s">
        <v>63</v>
      </c>
      <c r="B92" s="111" t="s">
        <v>130</v>
      </c>
      <c r="C92" s="112">
        <v>475</v>
      </c>
      <c r="D92" s="113">
        <v>3122.8</v>
      </c>
      <c r="E92" s="113">
        <v>6574.4</v>
      </c>
      <c r="F92" s="112">
        <v>58</v>
      </c>
      <c r="G92" s="113">
        <v>699.8</v>
      </c>
      <c r="H92" s="113">
        <v>12065.5</v>
      </c>
    </row>
    <row r="93" spans="1:8" ht="11.25" customHeight="1">
      <c r="A93" s="111" t="s">
        <v>65</v>
      </c>
      <c r="B93" s="111" t="s">
        <v>131</v>
      </c>
      <c r="C93" s="112">
        <v>2688</v>
      </c>
      <c r="D93" s="113">
        <v>18023.2</v>
      </c>
      <c r="E93" s="113">
        <v>6705.1</v>
      </c>
      <c r="F93" s="112">
        <v>558</v>
      </c>
      <c r="G93" s="113">
        <v>7103.4</v>
      </c>
      <c r="H93" s="113">
        <v>12730.1</v>
      </c>
    </row>
    <row r="94" spans="1:8" ht="11.25" customHeight="1">
      <c r="A94" s="111" t="s">
        <v>67</v>
      </c>
      <c r="B94" s="111" t="s">
        <v>132</v>
      </c>
      <c r="C94" s="112">
        <v>7402</v>
      </c>
      <c r="D94" s="113">
        <v>51153.2</v>
      </c>
      <c r="E94" s="113">
        <v>6910.7</v>
      </c>
      <c r="F94" s="112">
        <v>2886</v>
      </c>
      <c r="G94" s="113">
        <v>39754.6</v>
      </c>
      <c r="H94" s="113">
        <v>13775</v>
      </c>
    </row>
    <row r="95" spans="1:8" ht="11.25" customHeight="1">
      <c r="A95" s="116" t="s">
        <v>133</v>
      </c>
      <c r="B95" s="117"/>
      <c r="C95" s="112">
        <v>36650</v>
      </c>
      <c r="D95" s="113">
        <v>251628.2</v>
      </c>
      <c r="E95" s="113">
        <v>6865.7</v>
      </c>
      <c r="F95" s="112">
        <v>11813</v>
      </c>
      <c r="G95" s="113">
        <v>164201.9</v>
      </c>
      <c r="H95" s="113">
        <v>13900.1</v>
      </c>
    </row>
    <row r="96" spans="1:8" ht="11.25" customHeight="1">
      <c r="C96" s="118"/>
      <c r="D96" s="119"/>
      <c r="F96" s="118"/>
      <c r="G96" s="119"/>
    </row>
  </sheetData>
  <mergeCells count="72">
    <mergeCell ref="F79:F80"/>
    <mergeCell ref="G79:G80"/>
    <mergeCell ref="H79:H80"/>
    <mergeCell ref="A95:B95"/>
    <mergeCell ref="J60:J61"/>
    <mergeCell ref="K60:K61"/>
    <mergeCell ref="A76:B76"/>
    <mergeCell ref="A78:A80"/>
    <mergeCell ref="B78:B80"/>
    <mergeCell ref="C78:E78"/>
    <mergeCell ref="F78:H78"/>
    <mergeCell ref="C79:C80"/>
    <mergeCell ref="D79:D80"/>
    <mergeCell ref="E79:E80"/>
    <mergeCell ref="D60:D61"/>
    <mergeCell ref="E60:E61"/>
    <mergeCell ref="F60:F61"/>
    <mergeCell ref="G60:G61"/>
    <mergeCell ref="H60:H61"/>
    <mergeCell ref="I60:I61"/>
    <mergeCell ref="I41:I42"/>
    <mergeCell ref="J41:J42"/>
    <mergeCell ref="K41:K42"/>
    <mergeCell ref="A57:B57"/>
    <mergeCell ref="A59:A61"/>
    <mergeCell ref="B59:B61"/>
    <mergeCell ref="C59:E59"/>
    <mergeCell ref="F59:H59"/>
    <mergeCell ref="I59:K59"/>
    <mergeCell ref="C60:C61"/>
    <mergeCell ref="C41:C42"/>
    <mergeCell ref="D41:D42"/>
    <mergeCell ref="E41:E42"/>
    <mergeCell ref="F41:F42"/>
    <mergeCell ref="G41:G42"/>
    <mergeCell ref="H41:H42"/>
    <mergeCell ref="H22:H23"/>
    <mergeCell ref="I22:I23"/>
    <mergeCell ref="J22:J23"/>
    <mergeCell ref="K22:K23"/>
    <mergeCell ref="A38:B38"/>
    <mergeCell ref="A40:A42"/>
    <mergeCell ref="B40:B42"/>
    <mergeCell ref="C40:E40"/>
    <mergeCell ref="F40:H40"/>
    <mergeCell ref="I40:K40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F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5" manualBreakCount="5">
    <brk id="20" max="16383" man="1"/>
    <brk id="39" max="16383" man="1"/>
    <brk id="58" max="16383" man="1"/>
    <brk id="77" max="16383" man="1"/>
    <brk id="96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dimension ref="A1:M58"/>
  <sheetViews>
    <sheetView zoomScale="175" workbookViewId="0">
      <selection activeCell="A58" sqref="A58:XFD58"/>
    </sheetView>
  </sheetViews>
  <sheetFormatPr defaultColWidth="9.33203125" defaultRowHeight="11.25" customHeight="1"/>
  <cols>
    <col min="1" max="1" width="3.6640625" style="98" customWidth="1"/>
    <col min="2" max="2" width="33" style="98" customWidth="1"/>
    <col min="3" max="3" width="11" style="98" customWidth="1"/>
    <col min="4" max="4" width="14.1640625" style="98" customWidth="1"/>
    <col min="5" max="5" width="10.33203125" style="98" customWidth="1"/>
    <col min="6" max="6" width="11" style="98" customWidth="1"/>
    <col min="7" max="7" width="14.1640625" style="98" customWidth="1"/>
    <col min="8" max="8" width="10.33203125" style="98" customWidth="1"/>
    <col min="9" max="9" width="11" style="98" customWidth="1"/>
    <col min="10" max="10" width="14.1640625" style="99" customWidth="1"/>
    <col min="11" max="11" width="10.33203125" style="120" customWidth="1"/>
    <col min="12" max="12" width="9.1640625" style="121" customWidth="1"/>
    <col min="13" max="13" width="31.33203125" style="122" customWidth="1"/>
    <col min="14" max="16384" width="9.33203125" style="98"/>
  </cols>
  <sheetData>
    <row r="1" spans="1:11" ht="11.25" customHeight="1">
      <c r="A1" s="100" t="s">
        <v>150</v>
      </c>
      <c r="B1" s="100"/>
      <c r="C1" s="100"/>
      <c r="D1" s="100"/>
      <c r="E1" s="100"/>
      <c r="F1" s="100"/>
      <c r="G1" s="101"/>
    </row>
    <row r="2" spans="1:11" ht="23.25" customHeight="1">
      <c r="A2" s="102" t="s">
        <v>104</v>
      </c>
      <c r="B2" s="102" t="s">
        <v>105</v>
      </c>
      <c r="C2" s="105" t="s">
        <v>106</v>
      </c>
      <c r="D2" s="106"/>
      <c r="E2" s="107"/>
      <c r="F2" s="105" t="s">
        <v>135</v>
      </c>
      <c r="G2" s="106"/>
      <c r="H2" s="107"/>
      <c r="I2" s="105" t="s">
        <v>136</v>
      </c>
      <c r="J2" s="106"/>
      <c r="K2" s="107"/>
    </row>
    <row r="3" spans="1:11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</row>
    <row r="4" spans="1:11" ht="21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</row>
    <row r="5" spans="1:11" ht="12.75" customHeight="1">
      <c r="A5" s="111" t="s">
        <v>110</v>
      </c>
      <c r="B5" s="111" t="s">
        <v>111</v>
      </c>
      <c r="C5" s="112">
        <v>7529</v>
      </c>
      <c r="D5" s="113">
        <v>30217.1</v>
      </c>
      <c r="E5" s="114">
        <v>4013.4</v>
      </c>
      <c r="F5" s="124">
        <v>5382</v>
      </c>
      <c r="G5" s="125">
        <v>23153.1</v>
      </c>
      <c r="H5" s="125">
        <v>4302</v>
      </c>
      <c r="I5" s="124">
        <v>1668</v>
      </c>
      <c r="J5" s="125">
        <v>5554.5</v>
      </c>
      <c r="K5" s="125">
        <v>3330.1</v>
      </c>
    </row>
    <row r="6" spans="1:11" ht="12.75" customHeight="1">
      <c r="A6" s="111" t="s">
        <v>112</v>
      </c>
      <c r="B6" s="111" t="s">
        <v>113</v>
      </c>
      <c r="C6" s="112">
        <v>11394</v>
      </c>
      <c r="D6" s="113">
        <v>59482.1</v>
      </c>
      <c r="E6" s="114">
        <v>5220.5</v>
      </c>
      <c r="F6" s="124">
        <v>8175</v>
      </c>
      <c r="G6" s="125">
        <v>46019.3</v>
      </c>
      <c r="H6" s="125">
        <v>5629.3</v>
      </c>
      <c r="I6" s="124">
        <v>2460</v>
      </c>
      <c r="J6" s="125">
        <v>9826.2000000000007</v>
      </c>
      <c r="K6" s="125">
        <v>3994.4</v>
      </c>
    </row>
    <row r="7" spans="1:11" ht="12.75" customHeight="1">
      <c r="A7" s="111" t="s">
        <v>114</v>
      </c>
      <c r="B7" s="111" t="s">
        <v>115</v>
      </c>
      <c r="C7" s="112">
        <v>4472</v>
      </c>
      <c r="D7" s="113">
        <v>18197.400000000001</v>
      </c>
      <c r="E7" s="114">
        <v>4069.2</v>
      </c>
      <c r="F7" s="124">
        <v>2612</v>
      </c>
      <c r="G7" s="125">
        <v>11735.2</v>
      </c>
      <c r="H7" s="125">
        <v>4492.8</v>
      </c>
      <c r="I7" s="124">
        <v>1473</v>
      </c>
      <c r="J7" s="125">
        <v>5194</v>
      </c>
      <c r="K7" s="125">
        <v>3526.2</v>
      </c>
    </row>
    <row r="8" spans="1:11" ht="12.75" customHeight="1">
      <c r="A8" s="111" t="s">
        <v>116</v>
      </c>
      <c r="B8" s="111" t="s">
        <v>117</v>
      </c>
      <c r="C8" s="112">
        <v>2550</v>
      </c>
      <c r="D8" s="113">
        <v>9755.2000000000007</v>
      </c>
      <c r="E8" s="114">
        <v>3825.6</v>
      </c>
      <c r="F8" s="124">
        <v>1641</v>
      </c>
      <c r="G8" s="125">
        <v>6866.4</v>
      </c>
      <c r="H8" s="125">
        <v>4184.3</v>
      </c>
      <c r="I8" s="124">
        <v>713</v>
      </c>
      <c r="J8" s="125">
        <v>2390.4</v>
      </c>
      <c r="K8" s="125">
        <v>3352.6</v>
      </c>
    </row>
    <row r="9" spans="1:11" ht="12.75" customHeight="1">
      <c r="A9" s="111" t="s">
        <v>118</v>
      </c>
      <c r="B9" s="111" t="s">
        <v>119</v>
      </c>
      <c r="C9" s="112">
        <v>3560</v>
      </c>
      <c r="D9" s="113">
        <v>13364.6</v>
      </c>
      <c r="E9" s="114">
        <v>3754.1</v>
      </c>
      <c r="F9" s="124">
        <v>2040</v>
      </c>
      <c r="G9" s="125">
        <v>8550.2999999999993</v>
      </c>
      <c r="H9" s="125">
        <v>4191.3</v>
      </c>
      <c r="I9" s="124">
        <v>1245</v>
      </c>
      <c r="J9" s="125">
        <v>4056.6</v>
      </c>
      <c r="K9" s="125">
        <v>3258.3</v>
      </c>
    </row>
    <row r="10" spans="1:11" ht="12.75" customHeight="1">
      <c r="A10" s="111" t="s">
        <v>120</v>
      </c>
      <c r="B10" s="111" t="s">
        <v>121</v>
      </c>
      <c r="C10" s="112">
        <v>36109</v>
      </c>
      <c r="D10" s="113">
        <v>205387.5</v>
      </c>
      <c r="E10" s="114">
        <v>5688</v>
      </c>
      <c r="F10" s="124">
        <v>27699</v>
      </c>
      <c r="G10" s="125">
        <v>166821.29999999999</v>
      </c>
      <c r="H10" s="125">
        <v>6022.6</v>
      </c>
      <c r="I10" s="124">
        <v>6244</v>
      </c>
      <c r="J10" s="125">
        <v>25625.5</v>
      </c>
      <c r="K10" s="125">
        <v>4104</v>
      </c>
    </row>
    <row r="11" spans="1:11" ht="12.75" customHeight="1">
      <c r="A11" s="111" t="s">
        <v>122</v>
      </c>
      <c r="B11" s="111" t="s">
        <v>123</v>
      </c>
      <c r="C11" s="112">
        <v>25644</v>
      </c>
      <c r="D11" s="113">
        <v>122052.4</v>
      </c>
      <c r="E11" s="114">
        <v>4759.5</v>
      </c>
      <c r="F11" s="124">
        <v>19079</v>
      </c>
      <c r="G11" s="125">
        <v>96588</v>
      </c>
      <c r="H11" s="125">
        <v>5062.5</v>
      </c>
      <c r="I11" s="124">
        <v>5095</v>
      </c>
      <c r="J11" s="125">
        <v>18900.400000000001</v>
      </c>
      <c r="K11" s="125">
        <v>3709.6</v>
      </c>
    </row>
    <row r="12" spans="1:11" ht="12.75" customHeight="1">
      <c r="A12" s="111" t="s">
        <v>124</v>
      </c>
      <c r="B12" s="111" t="s">
        <v>125</v>
      </c>
      <c r="C12" s="112">
        <v>3696</v>
      </c>
      <c r="D12" s="113">
        <v>13309.9</v>
      </c>
      <c r="E12" s="114">
        <v>3601.2</v>
      </c>
      <c r="F12" s="124">
        <v>2170</v>
      </c>
      <c r="G12" s="125">
        <v>8805.6</v>
      </c>
      <c r="H12" s="125">
        <v>4057.9</v>
      </c>
      <c r="I12" s="124">
        <v>1299</v>
      </c>
      <c r="J12" s="125">
        <v>3841.5</v>
      </c>
      <c r="K12" s="125">
        <v>2957.3</v>
      </c>
    </row>
    <row r="13" spans="1:11" ht="12.75" customHeight="1">
      <c r="A13" s="111" t="s">
        <v>126</v>
      </c>
      <c r="B13" s="111" t="s">
        <v>127</v>
      </c>
      <c r="C13" s="112">
        <v>3283</v>
      </c>
      <c r="D13" s="113">
        <v>12354.2</v>
      </c>
      <c r="E13" s="114">
        <v>3763.1</v>
      </c>
      <c r="F13" s="124">
        <v>1961</v>
      </c>
      <c r="G13" s="125">
        <v>8124.8</v>
      </c>
      <c r="H13" s="125">
        <v>4143.2</v>
      </c>
      <c r="I13" s="124">
        <v>1117</v>
      </c>
      <c r="J13" s="125">
        <v>3626.2</v>
      </c>
      <c r="K13" s="125">
        <v>3246.4</v>
      </c>
    </row>
    <row r="14" spans="1:11" ht="12.75" customHeight="1">
      <c r="A14" s="111" t="s">
        <v>59</v>
      </c>
      <c r="B14" s="111" t="s">
        <v>128</v>
      </c>
      <c r="C14" s="112">
        <v>3266</v>
      </c>
      <c r="D14" s="113">
        <v>12272.5</v>
      </c>
      <c r="E14" s="114">
        <v>3757.6</v>
      </c>
      <c r="F14" s="124">
        <v>2054</v>
      </c>
      <c r="G14" s="125">
        <v>8517.6</v>
      </c>
      <c r="H14" s="125">
        <v>4146.8</v>
      </c>
      <c r="I14" s="124">
        <v>965</v>
      </c>
      <c r="J14" s="125">
        <v>3087.9</v>
      </c>
      <c r="K14" s="125">
        <v>3199.9</v>
      </c>
    </row>
    <row r="15" spans="1:11" ht="12.75" customHeight="1">
      <c r="A15" s="111" t="s">
        <v>61</v>
      </c>
      <c r="B15" s="111" t="s">
        <v>129</v>
      </c>
      <c r="C15" s="112">
        <v>4827</v>
      </c>
      <c r="D15" s="113">
        <v>19370.900000000001</v>
      </c>
      <c r="E15" s="114">
        <v>4013</v>
      </c>
      <c r="F15" s="124">
        <v>3311</v>
      </c>
      <c r="G15" s="125">
        <v>14224.8</v>
      </c>
      <c r="H15" s="125">
        <v>4296.2</v>
      </c>
      <c r="I15" s="124">
        <v>1107</v>
      </c>
      <c r="J15" s="125">
        <v>3899.3</v>
      </c>
      <c r="K15" s="125">
        <v>3522.4</v>
      </c>
    </row>
    <row r="16" spans="1:11" ht="12.75" customHeight="1">
      <c r="A16" s="111" t="s">
        <v>63</v>
      </c>
      <c r="B16" s="111" t="s">
        <v>130</v>
      </c>
      <c r="C16" s="112">
        <v>3712</v>
      </c>
      <c r="D16" s="113">
        <v>13058.6</v>
      </c>
      <c r="E16" s="114">
        <v>3517.9</v>
      </c>
      <c r="F16" s="124">
        <v>2300</v>
      </c>
      <c r="G16" s="125">
        <v>8879.6</v>
      </c>
      <c r="H16" s="125">
        <v>3860.7</v>
      </c>
      <c r="I16" s="124">
        <v>1094</v>
      </c>
      <c r="J16" s="125">
        <v>3368.4</v>
      </c>
      <c r="K16" s="125">
        <v>3079</v>
      </c>
    </row>
    <row r="17" spans="1:11" ht="12.75" customHeight="1">
      <c r="A17" s="111" t="s">
        <v>65</v>
      </c>
      <c r="B17" s="111" t="s">
        <v>131</v>
      </c>
      <c r="C17" s="112">
        <v>14303</v>
      </c>
      <c r="D17" s="113">
        <v>58429.2</v>
      </c>
      <c r="E17" s="114">
        <v>4085.1</v>
      </c>
      <c r="F17" s="124">
        <v>9777</v>
      </c>
      <c r="G17" s="125">
        <v>43021.7</v>
      </c>
      <c r="H17" s="125">
        <v>4400.3</v>
      </c>
      <c r="I17" s="124">
        <v>3441</v>
      </c>
      <c r="J17" s="125">
        <v>11802.4</v>
      </c>
      <c r="K17" s="125">
        <v>3429.9</v>
      </c>
    </row>
    <row r="18" spans="1:11" ht="12.75" customHeight="1">
      <c r="A18" s="111" t="s">
        <v>67</v>
      </c>
      <c r="B18" s="111" t="s">
        <v>132</v>
      </c>
      <c r="C18" s="112">
        <v>27669</v>
      </c>
      <c r="D18" s="113">
        <v>145273.70000000001</v>
      </c>
      <c r="E18" s="114">
        <v>5250.4</v>
      </c>
      <c r="F18" s="124">
        <v>19572</v>
      </c>
      <c r="G18" s="125">
        <v>111936.2</v>
      </c>
      <c r="H18" s="125">
        <v>5719.2</v>
      </c>
      <c r="I18" s="124">
        <v>6599</v>
      </c>
      <c r="J18" s="125">
        <v>26701.5</v>
      </c>
      <c r="K18" s="125">
        <v>4046.3</v>
      </c>
    </row>
    <row r="19" spans="1:11" ht="11.25" customHeight="1">
      <c r="A19" s="116" t="s">
        <v>133</v>
      </c>
      <c r="B19" s="117"/>
      <c r="C19" s="112">
        <v>152014</v>
      </c>
      <c r="D19" s="113">
        <v>732525.3</v>
      </c>
      <c r="E19" s="114">
        <v>4818.8</v>
      </c>
      <c r="F19" s="124">
        <v>107773</v>
      </c>
      <c r="G19" s="125">
        <v>563243.9</v>
      </c>
      <c r="H19" s="125">
        <v>5226.2</v>
      </c>
      <c r="I19" s="124">
        <v>34520</v>
      </c>
      <c r="J19" s="125">
        <v>127874.8</v>
      </c>
      <c r="K19" s="125">
        <v>3704.4</v>
      </c>
    </row>
    <row r="20" spans="1:11" ht="11.25" customHeight="1">
      <c r="C20" s="118"/>
      <c r="D20" s="119"/>
      <c r="F20" s="118"/>
      <c r="G20" s="119"/>
      <c r="I20" s="118"/>
      <c r="J20" s="119"/>
    </row>
    <row r="21" spans="1:11" ht="24" customHeight="1">
      <c r="A21" s="102" t="s">
        <v>104</v>
      </c>
      <c r="B21" s="102" t="s">
        <v>105</v>
      </c>
      <c r="C21" s="105" t="s">
        <v>137</v>
      </c>
      <c r="D21" s="106"/>
      <c r="E21" s="107"/>
      <c r="F21" s="105" t="s">
        <v>138</v>
      </c>
      <c r="G21" s="106"/>
      <c r="H21" s="107"/>
      <c r="I21" s="105" t="s">
        <v>139</v>
      </c>
      <c r="J21" s="106"/>
      <c r="K21" s="107"/>
    </row>
    <row r="22" spans="1:11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11" ht="43.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11" ht="11.25" customHeight="1">
      <c r="A24" s="111" t="s">
        <v>110</v>
      </c>
      <c r="B24" s="111" t="s">
        <v>111</v>
      </c>
      <c r="C24" s="124">
        <v>212</v>
      </c>
      <c r="D24" s="125">
        <v>620.4</v>
      </c>
      <c r="E24" s="125">
        <v>2926</v>
      </c>
      <c r="F24" s="124">
        <v>191</v>
      </c>
      <c r="G24" s="125">
        <v>730.1</v>
      </c>
      <c r="H24" s="125">
        <v>3822.2</v>
      </c>
      <c r="I24" s="124">
        <v>76</v>
      </c>
      <c r="J24" s="125">
        <v>159.1</v>
      </c>
      <c r="K24" s="125">
        <v>2093</v>
      </c>
    </row>
    <row r="25" spans="1:11" ht="11.25" customHeight="1">
      <c r="A25" s="111" t="s">
        <v>112</v>
      </c>
      <c r="B25" s="111" t="s">
        <v>113</v>
      </c>
      <c r="C25" s="124">
        <v>372</v>
      </c>
      <c r="D25" s="125">
        <v>1241.3</v>
      </c>
      <c r="E25" s="125">
        <v>3336.9</v>
      </c>
      <c r="F25" s="124">
        <v>286</v>
      </c>
      <c r="G25" s="125">
        <v>2135</v>
      </c>
      <c r="H25" s="125">
        <v>7465.2</v>
      </c>
      <c r="I25" s="124">
        <v>100</v>
      </c>
      <c r="J25" s="125">
        <v>209.3</v>
      </c>
      <c r="K25" s="125">
        <v>2093</v>
      </c>
    </row>
    <row r="26" spans="1:11" ht="11.25" customHeight="1">
      <c r="A26" s="111" t="s">
        <v>114</v>
      </c>
      <c r="B26" s="111" t="s">
        <v>115</v>
      </c>
      <c r="C26" s="124">
        <v>194</v>
      </c>
      <c r="D26" s="125">
        <v>498.4</v>
      </c>
      <c r="E26" s="125">
        <v>2569.1999999999998</v>
      </c>
      <c r="F26" s="124">
        <v>136</v>
      </c>
      <c r="G26" s="125">
        <v>604.79999999999995</v>
      </c>
      <c r="H26" s="125">
        <v>4447.3</v>
      </c>
      <c r="I26" s="124">
        <v>56</v>
      </c>
      <c r="J26" s="125">
        <v>117.2</v>
      </c>
      <c r="K26" s="125">
        <v>2093</v>
      </c>
    </row>
    <row r="27" spans="1:11" ht="11.25" customHeight="1">
      <c r="A27" s="111" t="s">
        <v>116</v>
      </c>
      <c r="B27" s="111" t="s">
        <v>117</v>
      </c>
      <c r="C27" s="124">
        <v>130</v>
      </c>
      <c r="D27" s="125">
        <v>295.10000000000002</v>
      </c>
      <c r="E27" s="125">
        <v>2270.1</v>
      </c>
      <c r="F27" s="124">
        <v>45</v>
      </c>
      <c r="G27" s="125">
        <v>159.19999999999999</v>
      </c>
      <c r="H27" s="125">
        <v>3538.7</v>
      </c>
      <c r="I27" s="124">
        <v>21</v>
      </c>
      <c r="J27" s="125">
        <v>44</v>
      </c>
      <c r="K27" s="125">
        <v>2093</v>
      </c>
    </row>
    <row r="28" spans="1:11" ht="11.25" customHeight="1">
      <c r="A28" s="111" t="s">
        <v>118</v>
      </c>
      <c r="B28" s="111" t="s">
        <v>119</v>
      </c>
      <c r="C28" s="124">
        <v>166</v>
      </c>
      <c r="D28" s="125">
        <v>391.2</v>
      </c>
      <c r="E28" s="125">
        <v>2356.3000000000002</v>
      </c>
      <c r="F28" s="124">
        <v>79</v>
      </c>
      <c r="G28" s="125">
        <v>303.8</v>
      </c>
      <c r="H28" s="125">
        <v>3845.8</v>
      </c>
      <c r="I28" s="124">
        <v>30</v>
      </c>
      <c r="J28" s="125">
        <v>62.8</v>
      </c>
      <c r="K28" s="125">
        <v>2093</v>
      </c>
    </row>
    <row r="29" spans="1:11" ht="11.25" customHeight="1">
      <c r="A29" s="111" t="s">
        <v>120</v>
      </c>
      <c r="B29" s="111" t="s">
        <v>121</v>
      </c>
      <c r="C29" s="124">
        <v>1148</v>
      </c>
      <c r="D29" s="125">
        <v>4231.3</v>
      </c>
      <c r="E29" s="125">
        <v>3685.8</v>
      </c>
      <c r="F29" s="124">
        <v>750</v>
      </c>
      <c r="G29" s="125">
        <v>5390.2</v>
      </c>
      <c r="H29" s="125">
        <v>7186.9</v>
      </c>
      <c r="I29" s="124">
        <v>247</v>
      </c>
      <c r="J29" s="125">
        <v>517</v>
      </c>
      <c r="K29" s="125">
        <v>2093</v>
      </c>
    </row>
    <row r="30" spans="1:11" ht="11.25" customHeight="1">
      <c r="A30" s="111" t="s">
        <v>122</v>
      </c>
      <c r="B30" s="111" t="s">
        <v>123</v>
      </c>
      <c r="C30" s="124">
        <v>741</v>
      </c>
      <c r="D30" s="125">
        <v>2294.1999999999998</v>
      </c>
      <c r="E30" s="125">
        <v>3096.1</v>
      </c>
      <c r="F30" s="124">
        <v>496</v>
      </c>
      <c r="G30" s="125">
        <v>3124.4</v>
      </c>
      <c r="H30" s="125">
        <v>6299.2</v>
      </c>
      <c r="I30" s="124">
        <v>228</v>
      </c>
      <c r="J30" s="125">
        <v>477.2</v>
      </c>
      <c r="K30" s="125">
        <v>2093</v>
      </c>
    </row>
    <row r="31" spans="1:11" ht="11.25" customHeight="1">
      <c r="A31" s="111" t="s">
        <v>124</v>
      </c>
      <c r="B31" s="111" t="s">
        <v>125</v>
      </c>
      <c r="C31" s="124">
        <v>109</v>
      </c>
      <c r="D31" s="125">
        <v>246</v>
      </c>
      <c r="E31" s="125">
        <v>2256.9</v>
      </c>
      <c r="F31" s="124">
        <v>83</v>
      </c>
      <c r="G31" s="125">
        <v>343.5</v>
      </c>
      <c r="H31" s="125">
        <v>4138.5</v>
      </c>
      <c r="I31" s="124">
        <v>35</v>
      </c>
      <c r="J31" s="125">
        <v>73.3</v>
      </c>
      <c r="K31" s="125">
        <v>2093</v>
      </c>
    </row>
    <row r="32" spans="1:11" ht="11.25" customHeight="1">
      <c r="A32" s="111" t="s">
        <v>126</v>
      </c>
      <c r="B32" s="111" t="s">
        <v>127</v>
      </c>
      <c r="C32" s="124">
        <v>112</v>
      </c>
      <c r="D32" s="125">
        <v>300.10000000000002</v>
      </c>
      <c r="E32" s="125">
        <v>2679.3</v>
      </c>
      <c r="F32" s="124">
        <v>67</v>
      </c>
      <c r="G32" s="125">
        <v>248.6</v>
      </c>
      <c r="H32" s="125">
        <v>3711.1</v>
      </c>
      <c r="I32" s="124">
        <v>26</v>
      </c>
      <c r="J32" s="125">
        <v>54.4</v>
      </c>
      <c r="K32" s="125">
        <v>2093</v>
      </c>
    </row>
    <row r="33" spans="1:13" ht="11.25" customHeight="1">
      <c r="A33" s="111" t="s">
        <v>59</v>
      </c>
      <c r="B33" s="111" t="s">
        <v>128</v>
      </c>
      <c r="C33" s="124">
        <v>144</v>
      </c>
      <c r="D33" s="125">
        <v>327.39999999999998</v>
      </c>
      <c r="E33" s="125">
        <v>2273.9</v>
      </c>
      <c r="F33" s="124">
        <v>73</v>
      </c>
      <c r="G33" s="125">
        <v>276.8</v>
      </c>
      <c r="H33" s="125">
        <v>3791.6</v>
      </c>
      <c r="I33" s="124">
        <v>30</v>
      </c>
      <c r="J33" s="125">
        <v>62.8</v>
      </c>
      <c r="K33" s="125">
        <v>2093</v>
      </c>
    </row>
    <row r="34" spans="1:13" ht="11.25" customHeight="1">
      <c r="A34" s="111" t="s">
        <v>61</v>
      </c>
      <c r="B34" s="111" t="s">
        <v>129</v>
      </c>
      <c r="C34" s="124">
        <v>228</v>
      </c>
      <c r="D34" s="125">
        <v>583</v>
      </c>
      <c r="E34" s="125">
        <v>2557.1999999999998</v>
      </c>
      <c r="F34" s="124">
        <v>116</v>
      </c>
      <c r="G34" s="125">
        <v>527.79999999999995</v>
      </c>
      <c r="H34" s="125">
        <v>4549.5</v>
      </c>
      <c r="I34" s="124">
        <v>65</v>
      </c>
      <c r="J34" s="125">
        <v>136</v>
      </c>
      <c r="K34" s="125">
        <v>2093</v>
      </c>
    </row>
    <row r="35" spans="1:13" ht="11.25" customHeight="1">
      <c r="A35" s="111" t="s">
        <v>63</v>
      </c>
      <c r="B35" s="111" t="s">
        <v>130</v>
      </c>
      <c r="C35" s="124">
        <v>202</v>
      </c>
      <c r="D35" s="125">
        <v>463.1</v>
      </c>
      <c r="E35" s="125">
        <v>2292.4</v>
      </c>
      <c r="F35" s="124">
        <v>77</v>
      </c>
      <c r="G35" s="125">
        <v>266</v>
      </c>
      <c r="H35" s="125">
        <v>3454.1</v>
      </c>
      <c r="I35" s="124">
        <v>39</v>
      </c>
      <c r="J35" s="125">
        <v>81.599999999999994</v>
      </c>
      <c r="K35" s="125">
        <v>2093</v>
      </c>
    </row>
    <row r="36" spans="1:13" ht="11.25" customHeight="1">
      <c r="A36" s="111" t="s">
        <v>65</v>
      </c>
      <c r="B36" s="111" t="s">
        <v>131</v>
      </c>
      <c r="C36" s="124">
        <v>491</v>
      </c>
      <c r="D36" s="125">
        <v>1319</v>
      </c>
      <c r="E36" s="125">
        <v>2686.4</v>
      </c>
      <c r="F36" s="124">
        <v>494</v>
      </c>
      <c r="G36" s="125">
        <v>1954.3</v>
      </c>
      <c r="H36" s="125">
        <v>3956.1</v>
      </c>
      <c r="I36" s="124">
        <v>98</v>
      </c>
      <c r="J36" s="125">
        <v>205.1</v>
      </c>
      <c r="K36" s="125">
        <v>2093</v>
      </c>
    </row>
    <row r="37" spans="1:13" ht="11.25" customHeight="1">
      <c r="A37" s="111" t="s">
        <v>67</v>
      </c>
      <c r="B37" s="111" t="s">
        <v>132</v>
      </c>
      <c r="C37" s="124">
        <v>834</v>
      </c>
      <c r="D37" s="125">
        <v>2931.9</v>
      </c>
      <c r="E37" s="125">
        <v>3515.5</v>
      </c>
      <c r="F37" s="124">
        <v>475</v>
      </c>
      <c r="G37" s="125">
        <v>2974.3</v>
      </c>
      <c r="H37" s="125">
        <v>6261.8</v>
      </c>
      <c r="I37" s="124">
        <v>186</v>
      </c>
      <c r="J37" s="125">
        <v>389.3</v>
      </c>
      <c r="K37" s="125">
        <v>2093</v>
      </c>
    </row>
    <row r="38" spans="1:13" ht="11.25" customHeight="1">
      <c r="A38" s="116" t="s">
        <v>133</v>
      </c>
      <c r="B38" s="117"/>
      <c r="C38" s="124">
        <v>5083</v>
      </c>
      <c r="D38" s="125">
        <v>15742.4</v>
      </c>
      <c r="E38" s="125">
        <v>3097.1</v>
      </c>
      <c r="F38" s="124">
        <v>3368</v>
      </c>
      <c r="G38" s="125">
        <v>19038.8</v>
      </c>
      <c r="H38" s="125">
        <v>5652.9</v>
      </c>
      <c r="I38" s="124">
        <v>1237</v>
      </c>
      <c r="J38" s="125">
        <v>2589.1</v>
      </c>
      <c r="K38" s="125">
        <v>2093</v>
      </c>
    </row>
    <row r="39" spans="1:13" ht="11.25" customHeight="1">
      <c r="C39" s="118"/>
      <c r="D39" s="119"/>
      <c r="F39" s="118"/>
      <c r="G39" s="119"/>
      <c r="I39" s="118"/>
      <c r="J39" s="119"/>
    </row>
    <row r="40" spans="1:13" ht="21" customHeight="1">
      <c r="A40" s="102" t="s">
        <v>104</v>
      </c>
      <c r="B40" s="102" t="s">
        <v>105</v>
      </c>
      <c r="C40" s="105" t="s">
        <v>140</v>
      </c>
      <c r="D40" s="106"/>
      <c r="E40" s="107"/>
      <c r="F40" s="108"/>
      <c r="G40" s="108"/>
      <c r="H40" s="108"/>
      <c r="I40" s="99"/>
      <c r="J40" s="120"/>
      <c r="K40" s="121"/>
      <c r="L40" s="98"/>
      <c r="M40" s="98"/>
    </row>
    <row r="41" spans="1:13" ht="11.25" customHeight="1">
      <c r="A41" s="104"/>
      <c r="B41" s="104"/>
      <c r="C41" s="102" t="s">
        <v>107</v>
      </c>
      <c r="D41" s="102" t="s">
        <v>108</v>
      </c>
      <c r="E41" s="102" t="s">
        <v>109</v>
      </c>
      <c r="I41" s="99"/>
      <c r="J41" s="120"/>
      <c r="K41" s="121"/>
      <c r="L41" s="98"/>
      <c r="M41" s="98"/>
    </row>
    <row r="42" spans="1:13" ht="41.25" customHeight="1">
      <c r="A42" s="103"/>
      <c r="B42" s="103"/>
      <c r="C42" s="103"/>
      <c r="D42" s="103"/>
      <c r="E42" s="103"/>
      <c r="I42" s="99"/>
      <c r="J42" s="120"/>
      <c r="K42" s="121"/>
      <c r="L42" s="122"/>
      <c r="M42" s="98"/>
    </row>
    <row r="43" spans="1:13" ht="11.25" customHeight="1">
      <c r="A43" s="111" t="s">
        <v>110</v>
      </c>
      <c r="B43" s="111" t="s">
        <v>111</v>
      </c>
      <c r="C43" s="124">
        <v>0</v>
      </c>
      <c r="D43" s="125">
        <v>0</v>
      </c>
      <c r="E43" s="125">
        <v>0</v>
      </c>
      <c r="I43" s="99"/>
      <c r="J43" s="120"/>
      <c r="K43" s="121"/>
      <c r="L43" s="122"/>
      <c r="M43" s="98"/>
    </row>
    <row r="44" spans="1:13" ht="11.25" customHeight="1">
      <c r="A44" s="111" t="s">
        <v>112</v>
      </c>
      <c r="B44" s="111" t="s">
        <v>113</v>
      </c>
      <c r="C44" s="124">
        <v>1</v>
      </c>
      <c r="D44" s="125">
        <v>51.1</v>
      </c>
      <c r="E44" s="125">
        <v>51078.6</v>
      </c>
      <c r="I44" s="99"/>
      <c r="J44" s="120"/>
      <c r="K44" s="121"/>
      <c r="L44" s="122"/>
      <c r="M44" s="98"/>
    </row>
    <row r="45" spans="1:13" ht="11.25" customHeight="1">
      <c r="A45" s="111" t="s">
        <v>114</v>
      </c>
      <c r="B45" s="111" t="s">
        <v>115</v>
      </c>
      <c r="C45" s="124">
        <v>1</v>
      </c>
      <c r="D45" s="125">
        <v>47.7</v>
      </c>
      <c r="E45" s="125">
        <v>47673.4</v>
      </c>
      <c r="I45" s="99"/>
      <c r="J45" s="120"/>
      <c r="K45" s="121"/>
      <c r="L45" s="122"/>
      <c r="M45" s="98"/>
    </row>
    <row r="46" spans="1:13" ht="11.25" customHeight="1">
      <c r="A46" s="111" t="s">
        <v>116</v>
      </c>
      <c r="B46" s="111" t="s">
        <v>117</v>
      </c>
      <c r="C46" s="124">
        <v>0</v>
      </c>
      <c r="D46" s="125">
        <v>0</v>
      </c>
      <c r="E46" s="125">
        <v>0</v>
      </c>
      <c r="I46" s="99"/>
      <c r="J46" s="120"/>
      <c r="K46" s="121"/>
      <c r="L46" s="122"/>
      <c r="M46" s="98"/>
    </row>
    <row r="47" spans="1:13" ht="11.25" customHeight="1">
      <c r="A47" s="111" t="s">
        <v>118</v>
      </c>
      <c r="B47" s="111" t="s">
        <v>119</v>
      </c>
      <c r="C47" s="124">
        <v>0</v>
      </c>
      <c r="D47" s="125">
        <v>0</v>
      </c>
      <c r="E47" s="125">
        <v>0</v>
      </c>
      <c r="I47" s="99"/>
      <c r="J47" s="120"/>
      <c r="K47" s="121"/>
      <c r="L47" s="122"/>
      <c r="M47" s="98"/>
    </row>
    <row r="48" spans="1:13" ht="11.25" customHeight="1">
      <c r="A48" s="111" t="s">
        <v>120</v>
      </c>
      <c r="B48" s="111" t="s">
        <v>121</v>
      </c>
      <c r="C48" s="124">
        <v>21</v>
      </c>
      <c r="D48" s="125">
        <v>2802.4</v>
      </c>
      <c r="E48" s="125">
        <v>133446</v>
      </c>
      <c r="I48" s="99"/>
      <c r="J48" s="120"/>
      <c r="K48" s="121"/>
      <c r="L48" s="122"/>
      <c r="M48" s="98"/>
    </row>
    <row r="49" spans="1:13" ht="11.25" customHeight="1">
      <c r="A49" s="111" t="s">
        <v>122</v>
      </c>
      <c r="B49" s="111" t="s">
        <v>123</v>
      </c>
      <c r="C49" s="124">
        <v>5</v>
      </c>
      <c r="D49" s="125">
        <v>668.1</v>
      </c>
      <c r="E49" s="125">
        <v>133624.6</v>
      </c>
      <c r="I49" s="99"/>
      <c r="J49" s="120"/>
      <c r="K49" s="121"/>
      <c r="L49" s="122"/>
      <c r="M49" s="98"/>
    </row>
    <row r="50" spans="1:13" ht="11.25" customHeight="1">
      <c r="A50" s="111" t="s">
        <v>124</v>
      </c>
      <c r="B50" s="111" t="s">
        <v>125</v>
      </c>
      <c r="C50" s="124">
        <v>0</v>
      </c>
      <c r="D50" s="125">
        <v>0</v>
      </c>
      <c r="E50" s="125">
        <v>0</v>
      </c>
      <c r="I50" s="99"/>
      <c r="J50" s="120"/>
      <c r="K50" s="121"/>
      <c r="L50" s="122"/>
      <c r="M50" s="98"/>
    </row>
    <row r="51" spans="1:13" ht="11.25" customHeight="1">
      <c r="A51" s="111" t="s">
        <v>126</v>
      </c>
      <c r="B51" s="111" t="s">
        <v>127</v>
      </c>
      <c r="C51" s="124">
        <v>0</v>
      </c>
      <c r="D51" s="125">
        <v>0</v>
      </c>
      <c r="E51" s="125">
        <v>0</v>
      </c>
      <c r="I51" s="99"/>
      <c r="J51" s="120"/>
      <c r="K51" s="121"/>
      <c r="L51" s="122"/>
      <c r="M51" s="98"/>
    </row>
    <row r="52" spans="1:13" ht="11.25" customHeight="1">
      <c r="A52" s="111" t="s">
        <v>59</v>
      </c>
      <c r="B52" s="111" t="s">
        <v>128</v>
      </c>
      <c r="C52" s="124">
        <v>0</v>
      </c>
      <c r="D52" s="125">
        <v>0</v>
      </c>
      <c r="E52" s="125">
        <v>0</v>
      </c>
      <c r="I52" s="99"/>
      <c r="J52" s="120"/>
      <c r="K52" s="121"/>
      <c r="L52" s="122"/>
      <c r="M52" s="98"/>
    </row>
    <row r="53" spans="1:13" ht="11.25" customHeight="1">
      <c r="A53" s="111" t="s">
        <v>61</v>
      </c>
      <c r="B53" s="111" t="s">
        <v>129</v>
      </c>
      <c r="C53" s="124">
        <v>0</v>
      </c>
      <c r="D53" s="125">
        <v>0</v>
      </c>
      <c r="E53" s="125">
        <v>0</v>
      </c>
      <c r="I53" s="99"/>
      <c r="J53" s="120"/>
      <c r="K53" s="121"/>
      <c r="L53" s="122"/>
      <c r="M53" s="98"/>
    </row>
    <row r="54" spans="1:13" ht="11.25" customHeight="1">
      <c r="A54" s="111" t="s">
        <v>63</v>
      </c>
      <c r="B54" s="111" t="s">
        <v>130</v>
      </c>
      <c r="C54" s="124">
        <v>0</v>
      </c>
      <c r="D54" s="125">
        <v>0</v>
      </c>
      <c r="E54" s="125">
        <v>0</v>
      </c>
      <c r="I54" s="99"/>
      <c r="J54" s="120"/>
      <c r="K54" s="121"/>
      <c r="L54" s="122"/>
      <c r="M54" s="98"/>
    </row>
    <row r="55" spans="1:13" ht="11.25" customHeight="1">
      <c r="A55" s="111" t="s">
        <v>65</v>
      </c>
      <c r="B55" s="111" t="s">
        <v>131</v>
      </c>
      <c r="C55" s="124">
        <v>2</v>
      </c>
      <c r="D55" s="125">
        <v>126.6</v>
      </c>
      <c r="E55" s="125">
        <v>63312.2</v>
      </c>
      <c r="I55" s="99"/>
      <c r="J55" s="120"/>
      <c r="K55" s="121"/>
      <c r="L55" s="122"/>
      <c r="M55" s="98"/>
    </row>
    <row r="56" spans="1:13" ht="11.25" customHeight="1">
      <c r="A56" s="111" t="s">
        <v>67</v>
      </c>
      <c r="B56" s="111" t="s">
        <v>132</v>
      </c>
      <c r="C56" s="124">
        <v>3</v>
      </c>
      <c r="D56" s="125">
        <v>340.4</v>
      </c>
      <c r="E56" s="125">
        <v>113485.2</v>
      </c>
      <c r="I56" s="99"/>
      <c r="J56" s="120"/>
      <c r="K56" s="121"/>
      <c r="L56" s="122"/>
      <c r="M56" s="98"/>
    </row>
    <row r="57" spans="1:13" ht="11.25" customHeight="1">
      <c r="A57" s="116" t="s">
        <v>133</v>
      </c>
      <c r="B57" s="117"/>
      <c r="C57" s="124">
        <v>33</v>
      </c>
      <c r="D57" s="125">
        <v>4036.3</v>
      </c>
      <c r="E57" s="125">
        <v>122312.8</v>
      </c>
    </row>
    <row r="58" spans="1:13" ht="11.25" customHeight="1">
      <c r="C58" s="118"/>
      <c r="D58" s="119"/>
    </row>
  </sheetData>
  <mergeCells count="38">
    <mergeCell ref="E41:E42"/>
    <mergeCell ref="A57:B57"/>
    <mergeCell ref="H22:H23"/>
    <mergeCell ref="I22:I23"/>
    <mergeCell ref="J22:J23"/>
    <mergeCell ref="K22:K23"/>
    <mergeCell ref="A38:B38"/>
    <mergeCell ref="A40:A42"/>
    <mergeCell ref="B40:B42"/>
    <mergeCell ref="C40:E40"/>
    <mergeCell ref="C41:C42"/>
    <mergeCell ref="D41:D42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F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3" manualBreakCount="3">
    <brk id="20" max="16383" man="1"/>
    <brk id="39" max="16383" man="1"/>
    <brk id="5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O44"/>
  <sheetViews>
    <sheetView zoomScale="175" workbookViewId="0">
      <selection sqref="A1:XFD1048576"/>
    </sheetView>
  </sheetViews>
  <sheetFormatPr defaultColWidth="9.33203125" defaultRowHeight="12.75"/>
  <cols>
    <col min="1" max="1" width="4" style="126" customWidth="1"/>
    <col min="2" max="2" width="33" style="126" customWidth="1"/>
    <col min="3" max="3" width="11" style="126" customWidth="1"/>
    <col min="4" max="4" width="14.1640625" style="126" customWidth="1"/>
    <col min="5" max="5" width="10.33203125" style="126" customWidth="1"/>
    <col min="6" max="6" width="11" style="126" customWidth="1"/>
    <col min="7" max="7" width="14.1640625" style="126" customWidth="1"/>
    <col min="8" max="8" width="10.33203125" style="126" customWidth="1"/>
    <col min="9" max="9" width="11" style="126" customWidth="1"/>
    <col min="10" max="10" width="14.1640625" style="126" customWidth="1"/>
    <col min="11" max="11" width="10.33203125" style="126" customWidth="1"/>
    <col min="12" max="12" width="9.33203125" style="126" hidden="1" customWidth="1"/>
    <col min="13" max="13" width="9.33203125" style="127" hidden="1" customWidth="1"/>
    <col min="14" max="14" width="9.33203125" style="126" hidden="1" customWidth="1"/>
    <col min="15" max="15" width="9.33203125" style="127" hidden="1" customWidth="1"/>
    <col min="16" max="16" width="9.33203125" style="126"/>
    <col min="17" max="17" width="13.1640625" style="126" customWidth="1"/>
    <col min="18" max="16384" width="9.33203125" style="126"/>
  </cols>
  <sheetData>
    <row r="1" spans="1:11">
      <c r="A1" s="100" t="s">
        <v>151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</row>
    <row r="2" spans="1:11" ht="23.25" customHeight="1">
      <c r="A2" s="102" t="s">
        <v>104</v>
      </c>
      <c r="B2" s="102" t="s">
        <v>105</v>
      </c>
      <c r="C2" s="105" t="s">
        <v>106</v>
      </c>
      <c r="D2" s="106"/>
      <c r="E2" s="106"/>
      <c r="F2" s="105" t="s">
        <v>142</v>
      </c>
      <c r="G2" s="106"/>
      <c r="H2" s="107"/>
      <c r="I2" s="105" t="s">
        <v>143</v>
      </c>
      <c r="J2" s="106"/>
      <c r="K2" s="107"/>
    </row>
    <row r="3" spans="1:11" ht="28.5" customHeight="1">
      <c r="A3" s="104"/>
      <c r="B3" s="104"/>
      <c r="C3" s="102" t="s">
        <v>107</v>
      </c>
      <c r="D3" s="102" t="s">
        <v>108</v>
      </c>
      <c r="E3" s="102" t="s">
        <v>109</v>
      </c>
      <c r="F3" s="102" t="s">
        <v>107</v>
      </c>
      <c r="G3" s="102" t="s">
        <v>108</v>
      </c>
      <c r="H3" s="102" t="s">
        <v>109</v>
      </c>
      <c r="I3" s="102" t="s">
        <v>107</v>
      </c>
      <c r="J3" s="102" t="s">
        <v>108</v>
      </c>
      <c r="K3" s="102" t="s">
        <v>109</v>
      </c>
    </row>
    <row r="4" spans="1:11" ht="21.75" customHeight="1">
      <c r="A4" s="103"/>
      <c r="B4" s="103"/>
      <c r="C4" s="103"/>
      <c r="D4" s="103"/>
      <c r="E4" s="103"/>
      <c r="F4" s="103"/>
      <c r="G4" s="103"/>
      <c r="H4" s="103"/>
      <c r="I4" s="103"/>
      <c r="J4" s="103"/>
      <c r="K4" s="103"/>
    </row>
    <row r="5" spans="1:11">
      <c r="A5" s="111" t="s">
        <v>110</v>
      </c>
      <c r="B5" s="111" t="s">
        <v>111</v>
      </c>
      <c r="C5" s="112">
        <v>7529</v>
      </c>
      <c r="D5" s="113">
        <v>30217.1</v>
      </c>
      <c r="E5" s="114">
        <v>4013.4</v>
      </c>
      <c r="F5" s="124">
        <v>24</v>
      </c>
      <c r="G5" s="128">
        <v>29.2</v>
      </c>
      <c r="H5" s="128">
        <v>1217.3</v>
      </c>
      <c r="I5" s="124">
        <v>989</v>
      </c>
      <c r="J5" s="128">
        <v>2070</v>
      </c>
      <c r="K5" s="128">
        <v>2093</v>
      </c>
    </row>
    <row r="6" spans="1:11">
      <c r="A6" s="111" t="s">
        <v>112</v>
      </c>
      <c r="B6" s="111" t="s">
        <v>113</v>
      </c>
      <c r="C6" s="112">
        <v>11394</v>
      </c>
      <c r="D6" s="113">
        <v>59482.1</v>
      </c>
      <c r="E6" s="114">
        <v>5220.5</v>
      </c>
      <c r="F6" s="124">
        <v>37</v>
      </c>
      <c r="G6" s="128">
        <v>47.1</v>
      </c>
      <c r="H6" s="128">
        <v>1274.2</v>
      </c>
      <c r="I6" s="124">
        <v>1167</v>
      </c>
      <c r="J6" s="128">
        <v>2442.5</v>
      </c>
      <c r="K6" s="128">
        <v>2093</v>
      </c>
    </row>
    <row r="7" spans="1:11">
      <c r="A7" s="111" t="s">
        <v>114</v>
      </c>
      <c r="B7" s="111" t="s">
        <v>115</v>
      </c>
      <c r="C7" s="112">
        <v>4472</v>
      </c>
      <c r="D7" s="113">
        <v>18197.400000000001</v>
      </c>
      <c r="E7" s="114">
        <v>4069.2</v>
      </c>
      <c r="F7" s="124">
        <v>28</v>
      </c>
      <c r="G7" s="128">
        <v>29.7</v>
      </c>
      <c r="H7" s="128">
        <v>1060.2</v>
      </c>
      <c r="I7" s="124">
        <v>595</v>
      </c>
      <c r="J7" s="128">
        <v>1245.3</v>
      </c>
      <c r="K7" s="128">
        <v>2093</v>
      </c>
    </row>
    <row r="8" spans="1:11">
      <c r="A8" s="111" t="s">
        <v>116</v>
      </c>
      <c r="B8" s="111" t="s">
        <v>117</v>
      </c>
      <c r="C8" s="112">
        <v>2550</v>
      </c>
      <c r="D8" s="113">
        <v>9755.2000000000007</v>
      </c>
      <c r="E8" s="114">
        <v>3825.6</v>
      </c>
      <c r="F8" s="124">
        <v>31</v>
      </c>
      <c r="G8" s="128">
        <v>38.9</v>
      </c>
      <c r="H8" s="128">
        <v>1254.8</v>
      </c>
      <c r="I8" s="124">
        <v>323</v>
      </c>
      <c r="J8" s="128">
        <v>676</v>
      </c>
      <c r="K8" s="128">
        <v>2093</v>
      </c>
    </row>
    <row r="9" spans="1:11">
      <c r="A9" s="111" t="s">
        <v>118</v>
      </c>
      <c r="B9" s="111" t="s">
        <v>119</v>
      </c>
      <c r="C9" s="112">
        <v>3560</v>
      </c>
      <c r="D9" s="113">
        <v>13364.6</v>
      </c>
      <c r="E9" s="114">
        <v>3754.1</v>
      </c>
      <c r="F9" s="124">
        <v>35</v>
      </c>
      <c r="G9" s="128">
        <v>43.5</v>
      </c>
      <c r="H9" s="128">
        <v>1243.4000000000001</v>
      </c>
      <c r="I9" s="124">
        <v>495</v>
      </c>
      <c r="J9" s="128">
        <v>1036</v>
      </c>
      <c r="K9" s="128">
        <v>2093</v>
      </c>
    </row>
    <row r="10" spans="1:11">
      <c r="A10" s="111" t="s">
        <v>120</v>
      </c>
      <c r="B10" s="111" t="s">
        <v>121</v>
      </c>
      <c r="C10" s="112">
        <v>36109</v>
      </c>
      <c r="D10" s="113">
        <v>205387.5</v>
      </c>
      <c r="E10" s="114">
        <v>5688</v>
      </c>
      <c r="F10" s="124">
        <v>127</v>
      </c>
      <c r="G10" s="128">
        <v>165.7</v>
      </c>
      <c r="H10" s="128">
        <v>1304.5999999999999</v>
      </c>
      <c r="I10" s="124">
        <v>3632</v>
      </c>
      <c r="J10" s="128">
        <v>7601.8</v>
      </c>
      <c r="K10" s="128">
        <v>2093</v>
      </c>
    </row>
    <row r="11" spans="1:11">
      <c r="A11" s="111" t="s">
        <v>122</v>
      </c>
      <c r="B11" s="111" t="s">
        <v>123</v>
      </c>
      <c r="C11" s="112">
        <v>25644</v>
      </c>
      <c r="D11" s="113">
        <v>122052.4</v>
      </c>
      <c r="E11" s="114">
        <v>4759.5</v>
      </c>
      <c r="F11" s="124">
        <v>92</v>
      </c>
      <c r="G11" s="128">
        <v>121.2</v>
      </c>
      <c r="H11" s="128">
        <v>1316.9</v>
      </c>
      <c r="I11" s="124">
        <v>3306</v>
      </c>
      <c r="J11" s="128">
        <v>6919.5</v>
      </c>
      <c r="K11" s="128">
        <v>2093</v>
      </c>
    </row>
    <row r="12" spans="1:11">
      <c r="A12" s="111" t="s">
        <v>124</v>
      </c>
      <c r="B12" s="111" t="s">
        <v>125</v>
      </c>
      <c r="C12" s="112">
        <v>3696</v>
      </c>
      <c r="D12" s="113">
        <v>13309.9</v>
      </c>
      <c r="E12" s="114">
        <v>3601.2</v>
      </c>
      <c r="F12" s="124">
        <v>29</v>
      </c>
      <c r="G12" s="128">
        <v>34.9</v>
      </c>
      <c r="H12" s="128">
        <v>1204</v>
      </c>
      <c r="I12" s="124">
        <v>490</v>
      </c>
      <c r="J12" s="128">
        <v>1025.5999999999999</v>
      </c>
      <c r="K12" s="128">
        <v>2093</v>
      </c>
    </row>
    <row r="13" spans="1:11">
      <c r="A13" s="111" t="s">
        <v>126</v>
      </c>
      <c r="B13" s="111" t="s">
        <v>127</v>
      </c>
      <c r="C13" s="112">
        <v>3283</v>
      </c>
      <c r="D13" s="113">
        <v>12354.2</v>
      </c>
      <c r="E13" s="114">
        <v>3763.1</v>
      </c>
      <c r="F13" s="124">
        <v>8</v>
      </c>
      <c r="G13" s="128">
        <v>9.9</v>
      </c>
      <c r="H13" s="128">
        <v>1232.3</v>
      </c>
      <c r="I13" s="124">
        <v>442</v>
      </c>
      <c r="J13" s="128">
        <v>925.1</v>
      </c>
      <c r="K13" s="128">
        <v>2093</v>
      </c>
    </row>
    <row r="14" spans="1:11">
      <c r="A14" s="111" t="s">
        <v>59</v>
      </c>
      <c r="B14" s="111" t="s">
        <v>128</v>
      </c>
      <c r="C14" s="112">
        <v>3266</v>
      </c>
      <c r="D14" s="113">
        <v>12272.5</v>
      </c>
      <c r="E14" s="114">
        <v>3757.6</v>
      </c>
      <c r="F14" s="124">
        <v>38</v>
      </c>
      <c r="G14" s="128">
        <v>46.6</v>
      </c>
      <c r="H14" s="128">
        <v>1225.2</v>
      </c>
      <c r="I14" s="124">
        <v>419</v>
      </c>
      <c r="J14" s="128">
        <v>877</v>
      </c>
      <c r="K14" s="128">
        <v>2093</v>
      </c>
    </row>
    <row r="15" spans="1:11">
      <c r="A15" s="111" t="s">
        <v>61</v>
      </c>
      <c r="B15" s="111" t="s">
        <v>129</v>
      </c>
      <c r="C15" s="112">
        <v>4827</v>
      </c>
      <c r="D15" s="113">
        <v>19370.900000000001</v>
      </c>
      <c r="E15" s="114">
        <v>4013</v>
      </c>
      <c r="F15" s="124">
        <v>56</v>
      </c>
      <c r="G15" s="128">
        <v>69.099999999999994</v>
      </c>
      <c r="H15" s="128">
        <v>1234.5999999999999</v>
      </c>
      <c r="I15" s="124">
        <v>610</v>
      </c>
      <c r="J15" s="128">
        <v>1276.7</v>
      </c>
      <c r="K15" s="128">
        <v>2093</v>
      </c>
    </row>
    <row r="16" spans="1:11">
      <c r="A16" s="111" t="s">
        <v>63</v>
      </c>
      <c r="B16" s="111" t="s">
        <v>130</v>
      </c>
      <c r="C16" s="112">
        <v>3712</v>
      </c>
      <c r="D16" s="113">
        <v>13058.6</v>
      </c>
      <c r="E16" s="114">
        <v>3517.9</v>
      </c>
      <c r="F16" s="124">
        <v>39</v>
      </c>
      <c r="G16" s="128">
        <v>50.6</v>
      </c>
      <c r="H16" s="128">
        <v>1297.4000000000001</v>
      </c>
      <c r="I16" s="124">
        <v>548</v>
      </c>
      <c r="J16" s="128">
        <v>1147</v>
      </c>
      <c r="K16" s="128">
        <v>2093</v>
      </c>
    </row>
    <row r="17" spans="1:11">
      <c r="A17" s="111" t="s">
        <v>65</v>
      </c>
      <c r="B17" s="111" t="s">
        <v>131</v>
      </c>
      <c r="C17" s="112">
        <v>14303</v>
      </c>
      <c r="D17" s="113">
        <v>58429.2</v>
      </c>
      <c r="E17" s="114">
        <v>4085.1</v>
      </c>
      <c r="F17" s="124">
        <v>72</v>
      </c>
      <c r="G17" s="128">
        <v>93.9</v>
      </c>
      <c r="H17" s="128">
        <v>1304</v>
      </c>
      <c r="I17" s="124">
        <v>1708</v>
      </c>
      <c r="J17" s="128">
        <v>3574.8</v>
      </c>
      <c r="K17" s="128">
        <v>2093</v>
      </c>
    </row>
    <row r="18" spans="1:11">
      <c r="A18" s="111" t="s">
        <v>67</v>
      </c>
      <c r="B18" s="111" t="s">
        <v>132</v>
      </c>
      <c r="C18" s="112">
        <v>27669</v>
      </c>
      <c r="D18" s="113">
        <v>145273.70000000001</v>
      </c>
      <c r="E18" s="114">
        <v>5250.4</v>
      </c>
      <c r="F18" s="124">
        <v>78</v>
      </c>
      <c r="G18" s="128">
        <v>103.3</v>
      </c>
      <c r="H18" s="128">
        <v>1324.7</v>
      </c>
      <c r="I18" s="124">
        <v>2845</v>
      </c>
      <c r="J18" s="128">
        <v>5954.6</v>
      </c>
      <c r="K18" s="128">
        <v>2093</v>
      </c>
    </row>
    <row r="19" spans="1:11">
      <c r="A19" s="116" t="s">
        <v>133</v>
      </c>
      <c r="B19" s="117"/>
      <c r="C19" s="112">
        <v>152014</v>
      </c>
      <c r="D19" s="113">
        <v>732525.3</v>
      </c>
      <c r="E19" s="114">
        <v>4818.8</v>
      </c>
      <c r="F19" s="124">
        <v>694</v>
      </c>
      <c r="G19" s="128">
        <v>883.6</v>
      </c>
      <c r="H19" s="128">
        <v>1273.2</v>
      </c>
      <c r="I19" s="124">
        <v>17569</v>
      </c>
      <c r="J19" s="128">
        <v>36771.9</v>
      </c>
      <c r="K19" s="128">
        <v>2093</v>
      </c>
    </row>
    <row r="20" spans="1:11">
      <c r="A20" s="98"/>
      <c r="B20" s="98"/>
      <c r="C20" s="118"/>
      <c r="D20" s="119"/>
      <c r="E20" s="98"/>
      <c r="F20" s="118"/>
      <c r="G20" s="119"/>
      <c r="H20" s="98"/>
      <c r="I20" s="118"/>
      <c r="J20" s="119"/>
      <c r="K20" s="98"/>
    </row>
    <row r="21" spans="1:11" ht="22.5" customHeight="1">
      <c r="A21" s="102" t="s">
        <v>104</v>
      </c>
      <c r="B21" s="102" t="s">
        <v>105</v>
      </c>
      <c r="C21" s="105" t="s">
        <v>144</v>
      </c>
      <c r="D21" s="106"/>
      <c r="E21" s="107"/>
      <c r="F21" s="105" t="s">
        <v>152</v>
      </c>
      <c r="G21" s="106"/>
      <c r="H21" s="107"/>
      <c r="I21" s="105" t="s">
        <v>88</v>
      </c>
      <c r="J21" s="106"/>
      <c r="K21" s="107"/>
    </row>
    <row r="22" spans="1:11" ht="12.75" customHeight="1">
      <c r="A22" s="104"/>
      <c r="B22" s="104"/>
      <c r="C22" s="102" t="s">
        <v>107</v>
      </c>
      <c r="D22" s="102" t="s">
        <v>108</v>
      </c>
      <c r="E22" s="102" t="s">
        <v>109</v>
      </c>
      <c r="F22" s="102" t="s">
        <v>107</v>
      </c>
      <c r="G22" s="102" t="s">
        <v>108</v>
      </c>
      <c r="H22" s="102" t="s">
        <v>109</v>
      </c>
      <c r="I22" s="102" t="s">
        <v>107</v>
      </c>
      <c r="J22" s="102" t="s">
        <v>108</v>
      </c>
      <c r="K22" s="102" t="s">
        <v>109</v>
      </c>
    </row>
    <row r="23" spans="1:11" ht="39.75" customHeight="1">
      <c r="A23" s="103"/>
      <c r="B23" s="103"/>
      <c r="C23" s="103"/>
      <c r="D23" s="103"/>
      <c r="E23" s="103"/>
      <c r="F23" s="103"/>
      <c r="G23" s="103"/>
      <c r="H23" s="103"/>
      <c r="I23" s="103"/>
      <c r="J23" s="103"/>
      <c r="K23" s="103"/>
    </row>
    <row r="24" spans="1:11">
      <c r="A24" s="111" t="s">
        <v>110</v>
      </c>
      <c r="B24" s="111" t="s">
        <v>111</v>
      </c>
      <c r="C24" s="124">
        <v>6516</v>
      </c>
      <c r="D24" s="128">
        <v>28117.9</v>
      </c>
      <c r="E24" s="128">
        <v>4315.2</v>
      </c>
      <c r="F24" s="124">
        <v>0</v>
      </c>
      <c r="G24" s="128">
        <v>0</v>
      </c>
      <c r="H24" s="128">
        <v>0</v>
      </c>
      <c r="I24" s="124">
        <v>0</v>
      </c>
      <c r="J24" s="128">
        <v>0</v>
      </c>
      <c r="K24" s="128">
        <v>0</v>
      </c>
    </row>
    <row r="25" spans="1:11">
      <c r="A25" s="111" t="s">
        <v>112</v>
      </c>
      <c r="B25" s="111" t="s">
        <v>113</v>
      </c>
      <c r="C25" s="124">
        <v>10190</v>
      </c>
      <c r="D25" s="128">
        <v>56992.5</v>
      </c>
      <c r="E25" s="128">
        <v>5593</v>
      </c>
      <c r="F25" s="124">
        <v>0</v>
      </c>
      <c r="G25" s="128">
        <v>0</v>
      </c>
      <c r="H25" s="128">
        <v>0</v>
      </c>
      <c r="I25" s="124">
        <v>0</v>
      </c>
      <c r="J25" s="128">
        <v>0</v>
      </c>
      <c r="K25" s="128">
        <v>0</v>
      </c>
    </row>
    <row r="26" spans="1:11">
      <c r="A26" s="111" t="s">
        <v>114</v>
      </c>
      <c r="B26" s="111" t="s">
        <v>115</v>
      </c>
      <c r="C26" s="124">
        <v>3849</v>
      </c>
      <c r="D26" s="128">
        <v>16922.400000000001</v>
      </c>
      <c r="E26" s="128">
        <v>4396.6000000000004</v>
      </c>
      <c r="F26" s="124">
        <v>0</v>
      </c>
      <c r="G26" s="128">
        <v>0</v>
      </c>
      <c r="H26" s="128">
        <v>0</v>
      </c>
      <c r="I26" s="124">
        <v>0</v>
      </c>
      <c r="J26" s="128">
        <v>0</v>
      </c>
      <c r="K26" s="128">
        <v>0</v>
      </c>
    </row>
    <row r="27" spans="1:11">
      <c r="A27" s="111" t="s">
        <v>116</v>
      </c>
      <c r="B27" s="111" t="s">
        <v>117</v>
      </c>
      <c r="C27" s="124">
        <v>2196</v>
      </c>
      <c r="D27" s="128">
        <v>9040.2000000000007</v>
      </c>
      <c r="E27" s="128">
        <v>4116.7</v>
      </c>
      <c r="F27" s="124">
        <v>0</v>
      </c>
      <c r="G27" s="128">
        <v>0</v>
      </c>
      <c r="H27" s="128">
        <v>0</v>
      </c>
      <c r="I27" s="124">
        <v>0</v>
      </c>
      <c r="J27" s="128">
        <v>0</v>
      </c>
      <c r="K27" s="128">
        <v>0</v>
      </c>
    </row>
    <row r="28" spans="1:11">
      <c r="A28" s="111" t="s">
        <v>118</v>
      </c>
      <c r="B28" s="111" t="s">
        <v>119</v>
      </c>
      <c r="C28" s="124">
        <v>3030</v>
      </c>
      <c r="D28" s="128">
        <v>12285</v>
      </c>
      <c r="E28" s="128">
        <v>4054.5</v>
      </c>
      <c r="F28" s="124">
        <v>0</v>
      </c>
      <c r="G28" s="128">
        <v>0</v>
      </c>
      <c r="H28" s="128">
        <v>0</v>
      </c>
      <c r="I28" s="124">
        <v>0</v>
      </c>
      <c r="J28" s="128">
        <v>0</v>
      </c>
      <c r="K28" s="128">
        <v>0</v>
      </c>
    </row>
    <row r="29" spans="1:11">
      <c r="A29" s="111" t="s">
        <v>120</v>
      </c>
      <c r="B29" s="111" t="s">
        <v>121</v>
      </c>
      <c r="C29" s="124">
        <v>32350</v>
      </c>
      <c r="D29" s="128">
        <v>197620</v>
      </c>
      <c r="E29" s="128">
        <v>6108.8</v>
      </c>
      <c r="F29" s="124">
        <v>0</v>
      </c>
      <c r="G29" s="128">
        <v>0</v>
      </c>
      <c r="H29" s="128">
        <v>0</v>
      </c>
      <c r="I29" s="124">
        <v>0</v>
      </c>
      <c r="J29" s="128">
        <v>0</v>
      </c>
      <c r="K29" s="128">
        <v>0</v>
      </c>
    </row>
    <row r="30" spans="1:11">
      <c r="A30" s="111" t="s">
        <v>122</v>
      </c>
      <c r="B30" s="111" t="s">
        <v>123</v>
      </c>
      <c r="C30" s="124">
        <v>22246</v>
      </c>
      <c r="D30" s="128">
        <v>115011.8</v>
      </c>
      <c r="E30" s="128">
        <v>5170</v>
      </c>
      <c r="F30" s="124">
        <v>0</v>
      </c>
      <c r="G30" s="128">
        <v>0</v>
      </c>
      <c r="H30" s="128">
        <v>0</v>
      </c>
      <c r="I30" s="124">
        <v>0</v>
      </c>
      <c r="J30" s="128">
        <v>0</v>
      </c>
      <c r="K30" s="128">
        <v>0</v>
      </c>
    </row>
    <row r="31" spans="1:11">
      <c r="A31" s="111" t="s">
        <v>124</v>
      </c>
      <c r="B31" s="111" t="s">
        <v>125</v>
      </c>
      <c r="C31" s="124">
        <v>3177</v>
      </c>
      <c r="D31" s="128">
        <v>12249.4</v>
      </c>
      <c r="E31" s="128">
        <v>3855.7</v>
      </c>
      <c r="F31" s="124">
        <v>0</v>
      </c>
      <c r="G31" s="128">
        <v>0</v>
      </c>
      <c r="H31" s="128">
        <v>0</v>
      </c>
      <c r="I31" s="124">
        <v>0</v>
      </c>
      <c r="J31" s="128">
        <v>0</v>
      </c>
      <c r="K31" s="128">
        <v>0</v>
      </c>
    </row>
    <row r="32" spans="1:11">
      <c r="A32" s="111" t="s">
        <v>126</v>
      </c>
      <c r="B32" s="111" t="s">
        <v>127</v>
      </c>
      <c r="C32" s="124">
        <v>2833</v>
      </c>
      <c r="D32" s="128">
        <v>11419.2</v>
      </c>
      <c r="E32" s="128">
        <v>4030.8</v>
      </c>
      <c r="F32" s="124">
        <v>0</v>
      </c>
      <c r="G32" s="128">
        <v>0</v>
      </c>
      <c r="H32" s="128">
        <v>0</v>
      </c>
      <c r="I32" s="124">
        <v>0</v>
      </c>
      <c r="J32" s="128">
        <v>0</v>
      </c>
      <c r="K32" s="128">
        <v>0</v>
      </c>
    </row>
    <row r="33" spans="1:11">
      <c r="A33" s="111" t="s">
        <v>59</v>
      </c>
      <c r="B33" s="111" t="s">
        <v>128</v>
      </c>
      <c r="C33" s="124">
        <v>2809</v>
      </c>
      <c r="D33" s="128">
        <v>11349</v>
      </c>
      <c r="E33" s="128">
        <v>4040.2</v>
      </c>
      <c r="F33" s="124">
        <v>0</v>
      </c>
      <c r="G33" s="128">
        <v>0</v>
      </c>
      <c r="H33" s="128">
        <v>0</v>
      </c>
      <c r="I33" s="124">
        <v>0</v>
      </c>
      <c r="J33" s="128">
        <v>0</v>
      </c>
      <c r="K33" s="128">
        <v>0</v>
      </c>
    </row>
    <row r="34" spans="1:11">
      <c r="A34" s="111" t="s">
        <v>61</v>
      </c>
      <c r="B34" s="111" t="s">
        <v>129</v>
      </c>
      <c r="C34" s="124">
        <v>4161</v>
      </c>
      <c r="D34" s="128">
        <v>18025.099999999999</v>
      </c>
      <c r="E34" s="128">
        <v>4331.8999999999996</v>
      </c>
      <c r="F34" s="124">
        <v>0</v>
      </c>
      <c r="G34" s="128">
        <v>0</v>
      </c>
      <c r="H34" s="128">
        <v>0</v>
      </c>
      <c r="I34" s="124">
        <v>0</v>
      </c>
      <c r="J34" s="128">
        <v>0</v>
      </c>
      <c r="K34" s="128">
        <v>0</v>
      </c>
    </row>
    <row r="35" spans="1:11">
      <c r="A35" s="111" t="s">
        <v>63</v>
      </c>
      <c r="B35" s="111" t="s">
        <v>130</v>
      </c>
      <c r="C35" s="124">
        <v>3125</v>
      </c>
      <c r="D35" s="128">
        <v>11861</v>
      </c>
      <c r="E35" s="128">
        <v>3795.5</v>
      </c>
      <c r="F35" s="124">
        <v>0</v>
      </c>
      <c r="G35" s="128">
        <v>0</v>
      </c>
      <c r="H35" s="128">
        <v>0</v>
      </c>
      <c r="I35" s="124">
        <v>0</v>
      </c>
      <c r="J35" s="128">
        <v>0</v>
      </c>
      <c r="K35" s="128">
        <v>0</v>
      </c>
    </row>
    <row r="36" spans="1:11">
      <c r="A36" s="111" t="s">
        <v>65</v>
      </c>
      <c r="B36" s="111" t="s">
        <v>131</v>
      </c>
      <c r="C36" s="124">
        <v>12523</v>
      </c>
      <c r="D36" s="128">
        <v>54760.5</v>
      </c>
      <c r="E36" s="128">
        <v>4372.8</v>
      </c>
      <c r="F36" s="124">
        <v>0</v>
      </c>
      <c r="G36" s="128">
        <v>0</v>
      </c>
      <c r="H36" s="128">
        <v>0</v>
      </c>
      <c r="I36" s="124">
        <v>0</v>
      </c>
      <c r="J36" s="128">
        <v>0</v>
      </c>
      <c r="K36" s="128">
        <v>0</v>
      </c>
    </row>
    <row r="37" spans="1:11">
      <c r="A37" s="111" t="s">
        <v>67</v>
      </c>
      <c r="B37" s="111" t="s">
        <v>132</v>
      </c>
      <c r="C37" s="124">
        <v>24746</v>
      </c>
      <c r="D37" s="128">
        <v>139215.79999999999</v>
      </c>
      <c r="E37" s="128">
        <v>5625.8</v>
      </c>
      <c r="F37" s="124">
        <v>0</v>
      </c>
      <c r="G37" s="128">
        <v>0</v>
      </c>
      <c r="H37" s="128">
        <v>0</v>
      </c>
      <c r="I37" s="124">
        <v>0</v>
      </c>
      <c r="J37" s="128">
        <v>0</v>
      </c>
      <c r="K37" s="128">
        <v>0</v>
      </c>
    </row>
    <row r="38" spans="1:11">
      <c r="A38" s="116" t="s">
        <v>133</v>
      </c>
      <c r="B38" s="117"/>
      <c r="C38" s="124">
        <v>133751</v>
      </c>
      <c r="D38" s="128">
        <v>694869.8</v>
      </c>
      <c r="E38" s="128">
        <v>5195.2</v>
      </c>
      <c r="F38" s="124">
        <v>0</v>
      </c>
      <c r="G38" s="128">
        <v>0</v>
      </c>
      <c r="H38" s="128">
        <v>0</v>
      </c>
      <c r="I38" s="124">
        <v>0</v>
      </c>
      <c r="J38" s="128">
        <v>0</v>
      </c>
      <c r="K38" s="128">
        <v>0</v>
      </c>
    </row>
    <row r="39" spans="1:11">
      <c r="A39" s="98"/>
      <c r="B39" s="98"/>
      <c r="C39" s="118"/>
      <c r="D39" s="119"/>
      <c r="E39" s="98"/>
      <c r="F39" s="98"/>
      <c r="G39" s="98"/>
      <c r="H39" s="98"/>
      <c r="I39" s="98"/>
      <c r="J39" s="98"/>
      <c r="K39" s="98"/>
    </row>
    <row r="40" spans="1:11">
      <c r="A40" s="98"/>
      <c r="B40" s="98"/>
      <c r="C40" s="98"/>
      <c r="D40" s="98"/>
      <c r="E40" s="98"/>
      <c r="F40" s="98"/>
      <c r="G40" s="98"/>
      <c r="H40" s="98"/>
      <c r="I40" s="98"/>
      <c r="J40" s="98"/>
      <c r="K40" s="98"/>
    </row>
    <row r="41" spans="1:11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98"/>
    </row>
    <row r="42" spans="1:11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</row>
    <row r="43" spans="1:11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</row>
    <row r="44" spans="1:11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</row>
  </sheetData>
  <mergeCells count="31">
    <mergeCell ref="H22:H23"/>
    <mergeCell ref="I22:I23"/>
    <mergeCell ref="J22:J23"/>
    <mergeCell ref="K22:K23"/>
    <mergeCell ref="A38:B38"/>
    <mergeCell ref="A21:A23"/>
    <mergeCell ref="B21:B23"/>
    <mergeCell ref="C21:E21"/>
    <mergeCell ref="F21:H21"/>
    <mergeCell ref="I21:K21"/>
    <mergeCell ref="C22:C23"/>
    <mergeCell ref="D22:D23"/>
    <mergeCell ref="E22:E23"/>
    <mergeCell ref="F22:F23"/>
    <mergeCell ref="G22:G23"/>
    <mergeCell ref="G3:G4"/>
    <mergeCell ref="H3:H4"/>
    <mergeCell ref="I3:I4"/>
    <mergeCell ref="J3:J4"/>
    <mergeCell ref="K3:K4"/>
    <mergeCell ref="A19:B19"/>
    <mergeCell ref="A1:K1"/>
    <mergeCell ref="A2:A4"/>
    <mergeCell ref="B2:B4"/>
    <mergeCell ref="C2:E2"/>
    <mergeCell ref="F2:H2"/>
    <mergeCell ref="I2:K2"/>
    <mergeCell ref="C3:C4"/>
    <mergeCell ref="D3:D4"/>
    <mergeCell ref="E3:E4"/>
    <mergeCell ref="F3:F4"/>
  </mergeCells>
  <pageMargins left="0.75" right="0.75" top="1" bottom="1" header="0.5" footer="0.5"/>
  <pageSetup paperSize="9" orientation="landscape"/>
  <rowBreaks count="2" manualBreakCount="2">
    <brk id="20" max="16383" man="1"/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</vt:i4>
      </vt:variant>
    </vt:vector>
  </HeadingPairs>
  <TitlesOfParts>
    <vt:vector size="13" baseType="lpstr">
      <vt:lpstr>5pf_titul</vt:lpstr>
      <vt:lpstr>5pf</vt:lpstr>
      <vt:lpstr>5pf Контроль</vt:lpstr>
      <vt:lpstr>Додаток 1</vt:lpstr>
      <vt:lpstr>Додаток 2</vt:lpstr>
      <vt:lpstr>Додаток 3</vt:lpstr>
      <vt:lpstr>5pf_titul (раб)</vt:lpstr>
      <vt:lpstr>5pf (раб)</vt:lpstr>
      <vt:lpstr>5pf (раб) Контроль</vt:lpstr>
      <vt:lpstr>Додаток 1 (раб)</vt:lpstr>
      <vt:lpstr>Додаток 2 (раб)</vt:lpstr>
      <vt:lpstr>Додаток 3 (раб)</vt:lpstr>
      <vt:lpstr>'5pf'!Заголовки_для_печати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2023-07-04T08:24:38Z</cp:lastPrinted>
  <dcterms:created xsi:type="dcterms:W3CDTF">2023-07-04T11:13:10Z</dcterms:created>
  <dcterms:modified xsi:type="dcterms:W3CDTF">2023-07-04T11:13:11Z</dcterms:modified>
</cp:coreProperties>
</file>