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859A9D64-CB7E-469A-9BF7-1F468D259A69}" xr6:coauthVersionLast="43" xr6:coauthVersionMax="43" xr10:uidLastSave="{00000000-0000-0000-0000-000000000000}"/>
  <bookViews>
    <workbookView xWindow="-108" yWindow="-108" windowWidth="23256" windowHeight="12576" tabRatio="844" activeTab="6" xr2:uid="{00000000-000D-0000-FFFF-FFFF00000000}"/>
  </bookViews>
  <sheets>
    <sheet name="фінплан - зведені показники" sheetId="14" r:id="rId1"/>
    <sheet name="1. Фін результат" sheetId="2" r:id="rId2"/>
    <sheet name="2. Розрахунки з бюджетом" sheetId="19" r:id="rId3"/>
    <sheet name="3. Рух грошових коштів" sheetId="18" r:id="rId4"/>
    <sheet name="4. Кап. інвестиції" sheetId="3" r:id="rId5"/>
    <sheet name=" 5. Коефіцієнти" sheetId="11" r:id="rId6"/>
    <sheet name="6.1. Інша інфо_1" sheetId="10" r:id="rId7"/>
    <sheet name="6.2. Інша інфо_2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5">' 5. Коефіцієнти'!$5:$5</definedName>
    <definedName name="_xlnm.Print_Titles" localSheetId="1">'1. Фін результат'!$7:$7</definedName>
    <definedName name="_xlnm.Print_Titles" localSheetId="2">'2. Розрахунки з бюджетом'!$6:$6</definedName>
    <definedName name="_xlnm.Print_Titles" localSheetId="3">'3. Рух грошових коштів'!$7:$7</definedName>
    <definedName name="_xlnm.Print_Titles" localSheetId="0">'фінплан - зведені показники'!$29:$29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5. Коефіцієнти'!$A$1:$F$26</definedName>
    <definedName name="_xlnm.Print_Area" localSheetId="1">'1. Фін результат'!$A$1:$H$117</definedName>
    <definedName name="_xlnm.Print_Area" localSheetId="2">'2. Розрахунки з бюджетом'!$A$1:$G$42</definedName>
    <definedName name="_xlnm.Print_Area" localSheetId="3">'3. Рух грошових коштів'!$A$1:$G$98</definedName>
    <definedName name="_xlnm.Print_Area" localSheetId="4">'4. Кап. інвестиції'!$A$1:$G$18</definedName>
    <definedName name="_xlnm.Print_Area" localSheetId="6">'6.1. Інша інфо_1'!$A$1:$O$78</definedName>
    <definedName name="_xlnm.Print_Area" localSheetId="7">'6.2. Інша інфо_2'!$A$1:$AF$63</definedName>
    <definedName name="_xlnm.Print_Area" localSheetId="0">'фінплан - зведені показники'!$A$1:$G$81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81029"/>
</workbook>
</file>

<file path=xl/calcChain.xml><?xml version="1.0" encoding="utf-8"?>
<calcChain xmlns="http://schemas.openxmlformats.org/spreadsheetml/2006/main">
  <c r="E38" i="19" l="1"/>
  <c r="E88" i="18" l="1"/>
  <c r="E20" i="18" l="1"/>
  <c r="E25" i="18"/>
  <c r="E9" i="18"/>
  <c r="E19" i="18" s="1"/>
  <c r="E60" i="18"/>
  <c r="E57" i="14"/>
  <c r="D92" i="18"/>
  <c r="B33" i="10"/>
  <c r="B34" i="10"/>
  <c r="C92" i="18"/>
  <c r="D18" i="19"/>
  <c r="C18" i="19"/>
  <c r="C73" i="14"/>
  <c r="M39" i="9"/>
  <c r="Q39" i="9"/>
  <c r="U39" i="9"/>
  <c r="Y39" i="9"/>
  <c r="AC39" i="9"/>
  <c r="E64" i="14"/>
  <c r="E15" i="11"/>
  <c r="D17" i="11"/>
  <c r="E17" i="11"/>
  <c r="B31" i="14"/>
  <c r="C31" i="14"/>
  <c r="C39" i="14" s="1"/>
  <c r="D31" i="14"/>
  <c r="G31" i="14" s="1"/>
  <c r="E31" i="14"/>
  <c r="F31" i="14"/>
  <c r="B32" i="14"/>
  <c r="C32" i="14"/>
  <c r="D32" i="14"/>
  <c r="E32" i="14"/>
  <c r="F32" i="14"/>
  <c r="B33" i="14"/>
  <c r="C33" i="14"/>
  <c r="D33" i="14"/>
  <c r="E33" i="14"/>
  <c r="F33" i="14" s="1"/>
  <c r="B34" i="14"/>
  <c r="C34" i="14"/>
  <c r="D34" i="14"/>
  <c r="G34" i="14" s="1"/>
  <c r="E34" i="14"/>
  <c r="F34" i="14" s="1"/>
  <c r="B35" i="14"/>
  <c r="C35" i="14"/>
  <c r="D35" i="14"/>
  <c r="G35" i="14" s="1"/>
  <c r="E35" i="14"/>
  <c r="F35" i="14" s="1"/>
  <c r="B36" i="14"/>
  <c r="C36" i="14"/>
  <c r="D36" i="14"/>
  <c r="G36" i="14" s="1"/>
  <c r="E36" i="14"/>
  <c r="F36" i="14"/>
  <c r="B37" i="14"/>
  <c r="C37" i="14"/>
  <c r="D37" i="14"/>
  <c r="E37" i="14"/>
  <c r="F37" i="14" s="1"/>
  <c r="B38" i="14"/>
  <c r="C38" i="14"/>
  <c r="D13" i="11" s="1"/>
  <c r="D38" i="14"/>
  <c r="F38" i="14" s="1"/>
  <c r="E38" i="14"/>
  <c r="B39" i="14"/>
  <c r="B40" i="14"/>
  <c r="C40" i="14"/>
  <c r="D40" i="14"/>
  <c r="E40" i="14"/>
  <c r="F40" i="14" s="1"/>
  <c r="B41" i="14"/>
  <c r="C41" i="14"/>
  <c r="D41" i="14"/>
  <c r="E41" i="14"/>
  <c r="G41" i="14" s="1"/>
  <c r="B42" i="14"/>
  <c r="C42" i="14"/>
  <c r="D42" i="14"/>
  <c r="G42" i="14" s="1"/>
  <c r="E42" i="14"/>
  <c r="B43" i="14"/>
  <c r="C43" i="14"/>
  <c r="D43" i="14"/>
  <c r="E43" i="14"/>
  <c r="F43" i="14" s="1"/>
  <c r="B44" i="14"/>
  <c r="C44" i="14"/>
  <c r="D11" i="11" s="1"/>
  <c r="D44" i="14"/>
  <c r="E44" i="14"/>
  <c r="E45" i="14" s="1"/>
  <c r="F45" i="14" s="1"/>
  <c r="F44" i="14"/>
  <c r="B45" i="14"/>
  <c r="D45" i="14"/>
  <c r="B47" i="14"/>
  <c r="C47" i="14"/>
  <c r="D47" i="14"/>
  <c r="G47" i="14" s="1"/>
  <c r="E47" i="14"/>
  <c r="F47" i="14" s="1"/>
  <c r="B48" i="14"/>
  <c r="C48" i="14"/>
  <c r="D48" i="14"/>
  <c r="G48" i="14" s="1"/>
  <c r="E48" i="14"/>
  <c r="C49" i="14"/>
  <c r="D49" i="14"/>
  <c r="G49" i="14" s="1"/>
  <c r="E49" i="14"/>
  <c r="B50" i="14"/>
  <c r="C50" i="14"/>
  <c r="D50" i="14"/>
  <c r="E50" i="14"/>
  <c r="F50" i="14" s="1"/>
  <c r="G50" i="14"/>
  <c r="B51" i="14"/>
  <c r="C51" i="14"/>
  <c r="D51" i="14"/>
  <c r="E51" i="14"/>
  <c r="F51" i="14" s="1"/>
  <c r="B52" i="14"/>
  <c r="C52" i="14"/>
  <c r="D52" i="14"/>
  <c r="E52" i="14"/>
  <c r="G52" i="14" s="1"/>
  <c r="B54" i="14"/>
  <c r="C54" i="14"/>
  <c r="D54" i="14"/>
  <c r="G54" i="14" s="1"/>
  <c r="E54" i="14"/>
  <c r="B55" i="14"/>
  <c r="C55" i="14"/>
  <c r="D55" i="14"/>
  <c r="B56" i="14"/>
  <c r="C56" i="14"/>
  <c r="D56" i="14"/>
  <c r="B57" i="14"/>
  <c r="C57" i="14"/>
  <c r="D57" i="14"/>
  <c r="B58" i="14"/>
  <c r="F58" i="14"/>
  <c r="G58" i="14"/>
  <c r="B59" i="14"/>
  <c r="C59" i="14"/>
  <c r="D59" i="14"/>
  <c r="B61" i="14"/>
  <c r="C61" i="14"/>
  <c r="D61" i="14"/>
  <c r="F61" i="14" s="1"/>
  <c r="E61" i="14"/>
  <c r="E18" i="11" s="1"/>
  <c r="B63" i="14"/>
  <c r="C63" i="14"/>
  <c r="B64" i="14"/>
  <c r="C64" i="14"/>
  <c r="B65" i="14"/>
  <c r="C65" i="14"/>
  <c r="F67" i="14"/>
  <c r="G67" i="14"/>
  <c r="F68" i="14"/>
  <c r="G68" i="14"/>
  <c r="F69" i="14"/>
  <c r="G69" i="14"/>
  <c r="C70" i="14"/>
  <c r="D70" i="14"/>
  <c r="D63" i="14" s="1"/>
  <c r="E70" i="14"/>
  <c r="E63" i="14"/>
  <c r="F71" i="14"/>
  <c r="G71" i="14"/>
  <c r="F72" i="14"/>
  <c r="G72" i="14"/>
  <c r="D73" i="14"/>
  <c r="D65" i="14" s="1"/>
  <c r="E73" i="14"/>
  <c r="E14" i="11" s="1"/>
  <c r="E65" i="14" s="1"/>
  <c r="F73" i="14"/>
  <c r="F74" i="14"/>
  <c r="G74" i="14"/>
  <c r="F75" i="14"/>
  <c r="G75" i="14"/>
  <c r="F76" i="14"/>
  <c r="G76" i="14"/>
  <c r="G73" i="14"/>
  <c r="F70" i="14"/>
  <c r="G43" i="14"/>
  <c r="E39" i="14"/>
  <c r="G38" i="14"/>
  <c r="D39" i="14" l="1"/>
  <c r="D7" i="11"/>
  <c r="F48" i="14"/>
  <c r="G45" i="14"/>
  <c r="G37" i="14"/>
  <c r="G33" i="14"/>
  <c r="F54" i="14"/>
  <c r="F49" i="14"/>
  <c r="C45" i="14"/>
  <c r="G44" i="14"/>
  <c r="F42" i="14"/>
  <c r="G32" i="14"/>
  <c r="G9" i="18"/>
  <c r="F57" i="14"/>
  <c r="F52" i="14"/>
  <c r="G51" i="14"/>
  <c r="F41" i="14"/>
  <c r="G40" i="14"/>
  <c r="E28" i="18"/>
  <c r="E30" i="18" s="1"/>
  <c r="E55" i="14" s="1"/>
  <c r="F55" i="14" s="1"/>
  <c r="E56" i="14"/>
  <c r="F56" i="14" s="1"/>
  <c r="G57" i="14"/>
  <c r="G70" i="14"/>
  <c r="D64" i="14"/>
  <c r="G61" i="14"/>
  <c r="G39" i="14" l="1"/>
  <c r="F39" i="14"/>
  <c r="G55" i="14"/>
  <c r="E92" i="18"/>
  <c r="E59" i="14" s="1"/>
  <c r="G56" i="14"/>
  <c r="F59" i="14" l="1"/>
  <c r="G59" i="14"/>
</calcChain>
</file>

<file path=xl/sharedStrings.xml><?xml version="1.0" encoding="utf-8"?>
<sst xmlns="http://schemas.openxmlformats.org/spreadsheetml/2006/main" count="668" uniqueCount="509">
  <si>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</si>
  <si>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</si>
  <si>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</si>
  <si>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</si>
  <si>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</si>
  <si>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</si>
  <si>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</si>
  <si>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</si>
  <si>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</si>
  <si>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</si>
  <si>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</si>
  <si>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</si>
  <si>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</si>
  <si>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</si>
  <si>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</si>
  <si>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</si>
  <si>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</si>
  <si>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</si>
  <si>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</si>
  <si>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</si>
  <si>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</si>
  <si>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</si>
  <si>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</si>
  <si>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</si>
  <si>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</si>
  <si>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</si>
  <si>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</si>
  <si>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неустойки (штрафи, пені)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</si>
  <si>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</si>
  <si>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</si>
  <si>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</si>
  <si>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</si>
  <si>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Виручка від реалізації основних фондів</t>
  </si>
  <si>
    <t xml:space="preserve">Виручка від реалізації нематеріальних активів </t>
  </si>
  <si>
    <t>на початок періоду</t>
  </si>
  <si>
    <t>Чистий грошовий потік</t>
  </si>
  <si>
    <t>Забезпечення</t>
  </si>
  <si>
    <t>х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</si>
  <si>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</si>
  <si>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</si>
  <si>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</si>
  <si>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</si>
  <si>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</si>
  <si>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</si>
  <si>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</si>
  <si>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</si>
  <si>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</si>
  <si>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</si>
  <si>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</si>
  <si>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</si>
  <si>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</si>
  <si>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</si>
  <si>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</si>
  <si>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</si>
  <si>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</si>
  <si>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</si>
  <si>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на кінець періоду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</si>
  <si>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</si>
  <si>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</si>
  <si>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</si>
  <si>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</si>
  <si>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</si>
  <si>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</si>
  <si>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</si>
  <si>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</si>
  <si>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</si>
  <si>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</si>
  <si>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</si>
  <si>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</si>
  <si>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</si>
  <si>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</si>
  <si>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</si>
  <si>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</si>
  <si>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</si>
  <si>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</si>
  <si>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</si>
  <si>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</si>
  <si>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__________________________________________________________________________________________________________________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</si>
  <si>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</si>
  <si>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</si>
  <si>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</si>
  <si>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</si>
  <si>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</si>
  <si>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</si>
  <si>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</si>
  <si>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</si>
  <si>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акцизний податок</t>
  </si>
  <si>
    <t>Вид діяльності</t>
  </si>
  <si>
    <t>Заборгованість на останню дату</t>
  </si>
  <si>
    <t>Бюджетне фінансування</t>
  </si>
  <si>
    <t>інші платежі (розшифрувати)</t>
  </si>
  <si>
    <t>Дата видачі / погашення (графік)</t>
  </si>
  <si>
    <t>кредити</t>
  </si>
  <si>
    <t>Отримання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</si>
  <si>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</si>
  <si>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</si>
  <si>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Повернення коштів  за довгостроковими зобов'язаннями, у тому числі:</t>
  </si>
  <si>
    <t xml:space="preserve">позики </t>
  </si>
  <si>
    <t>Фінансовий результат до оподаткування</t>
  </si>
  <si>
    <t>Чистий  фінансовий результат, у тому числі:</t>
  </si>
  <si>
    <t>І. Формування фінансових результатів</t>
  </si>
  <si>
    <t>плата за користування надрами</t>
  </si>
  <si>
    <t>Оптимальне значення</t>
  </si>
  <si>
    <t>&gt; 0</t>
  </si>
  <si>
    <t xml:space="preserve">         (ініціали, прізвище)    </t>
  </si>
  <si>
    <t>у тому числі:</t>
  </si>
  <si>
    <t>рентна плата за транспортування</t>
  </si>
  <si>
    <t>Середньооблікова кількість штатних працівників</t>
  </si>
  <si>
    <t>витрати, пов'язані з використанням власних службових автомобілів</t>
  </si>
  <si>
    <t>Чистий дохід від реалізації продукції (товарів, робіт, послуг) (розшифрувати)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</si>
  <si>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</si>
  <si>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</si>
  <si>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</si>
  <si>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</si>
  <si>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</si>
  <si>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витрати (розшифрувати)</t>
  </si>
  <si>
    <t>Інші фонди (розшифрувати)</t>
  </si>
  <si>
    <t>Інші цілі (розшифрувати)</t>
  </si>
  <si>
    <t>місцеві податки та збори (розшифрувати)</t>
  </si>
  <si>
    <t>Цільове фінансування  (розшифрувати)</t>
  </si>
  <si>
    <t xml:space="preserve">Інші надходження (розшифрувати)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</si>
  <si>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</si>
  <si>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</si>
  <si>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</si>
  <si>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облігації</t>
  </si>
  <si>
    <t>інші витрати (розшифрувати)</t>
  </si>
  <si>
    <t>інші витрати на збут (розшифрувати)</t>
  </si>
  <si>
    <t>Собівартість реалізованої продукції (товарів, робіт, послуг)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</si>
  <si>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</si>
  <si>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</si>
  <si>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</si>
  <si>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</si>
  <si>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</si>
  <si>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</si>
  <si>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</si>
  <si>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</si>
  <si>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(найменування підприємства)</t>
  </si>
  <si>
    <t>Середньооблікова чисельність осіб, у тому числі:</t>
  </si>
  <si>
    <t>План минулого року</t>
  </si>
  <si>
    <t>Код за ЄДРПОУ</t>
  </si>
  <si>
    <t>Рік</t>
  </si>
  <si>
    <t>Витрати на збут</t>
  </si>
  <si>
    <t>Витрати (дохід) з податку на прибуток</t>
  </si>
  <si>
    <t>Адміністративні витрати</t>
  </si>
  <si>
    <t>Інші операційні доходи/витрати</t>
  </si>
  <si>
    <t>EBITDA</t>
  </si>
  <si>
    <t>Доходи/витрати від фінансової та інвестиційної діяльності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</si>
  <si>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</si>
  <si>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</si>
  <si>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фінансової діяльності</t>
  </si>
  <si>
    <t>Грошові кошти на кінець періоду</t>
  </si>
  <si>
    <t>Необоротні активи</t>
  </si>
  <si>
    <t>Оборотні активи</t>
  </si>
  <si>
    <t>Власний капітал</t>
  </si>
  <si>
    <t>Розподіл чистого прибутку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</si>
  <si>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</si>
  <si>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ІІІ. Рух грошових коштів</t>
  </si>
  <si>
    <t>Податок на прибуток підприємств</t>
  </si>
  <si>
    <t>IІ. Розрахунки з бюджетом</t>
  </si>
  <si>
    <t>Чистий рух грошових коштів операційної діяльності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</si>
  <si>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</si>
  <si>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</si>
  <si>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</si>
  <si>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</si>
  <si>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</si>
  <si>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Надходження від отриманих:</t>
  </si>
  <si>
    <t>відсотків </t>
  </si>
  <si>
    <t>дивідендів </t>
  </si>
  <si>
    <t>Надходження від деривативів</t>
  </si>
  <si>
    <t>Власного капіталу </t>
  </si>
  <si>
    <t>Розрахунок показника EBITDA</t>
  </si>
  <si>
    <t>Коефіцієнт рентабельності власного капіталу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</si>
  <si>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</si>
  <si>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</si>
  <si>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</si>
  <si>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Коефіцієнт рентабельності активів</t>
  </si>
  <si>
    <t>погашення податкового боргу, у тому числі:</t>
  </si>
  <si>
    <t>Собівартість реалізованої продукції (товарів, робіт, послуг)</t>
  </si>
  <si>
    <t>&gt; 1</t>
  </si>
  <si>
    <t>Коригування на:</t>
  </si>
  <si>
    <t>Грошові кошти від операційної діяльності</t>
  </si>
  <si>
    <t>Сплачений податок на прибуток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</si>
  <si>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</si>
  <si>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</si>
  <si>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</si>
  <si>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</si>
  <si>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Зменшення (збільшення) оборотних активів (розшифрувати)</t>
  </si>
  <si>
    <t>Збільшення (зменшення) поточних зобов’язань (розшифрувати)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</si>
  <si>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</si>
  <si>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</si>
  <si>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</si>
  <si>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</si>
  <si>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</si>
  <si>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</si>
  <si>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</si>
  <si>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</si>
  <si>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</si>
  <si>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</si>
  <si>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</si>
  <si>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матеріальні витрати</t>
  </si>
  <si>
    <t>оплата праці</t>
  </si>
  <si>
    <t>амортизація</t>
  </si>
  <si>
    <t>інші витрати</t>
  </si>
  <si>
    <t>Договір</t>
  </si>
  <si>
    <t>Дата початку оренди</t>
  </si>
  <si>
    <t>Сума орендної плати</t>
  </si>
  <si>
    <t>Основні фінансові показники</t>
  </si>
  <si>
    <t>Чистий дохід від реалізації продукції (товарів, робіт, послуг)</t>
  </si>
  <si>
    <t>Відрахування частини чистого прибутку, усього, у тому числі:</t>
  </si>
  <si>
    <t>витрати на оренду службових автомобілів</t>
  </si>
  <si>
    <t>№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</si>
  <si>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</si>
  <si>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</si>
  <si>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</si>
  <si>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</si>
  <si>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>VI. Звіт про фінансовий стан</t>
  </si>
  <si>
    <t>V. Коефіцієнтний аналіз</t>
  </si>
  <si>
    <t>8. Джерела капітальних інвестицій</t>
  </si>
  <si>
    <t>Інші операційні доходи (розшифрувати), у тому числі: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</si>
  <si>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</si>
  <si>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</si>
  <si>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</si>
  <si>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2145/1</t>
  </si>
  <si>
    <t>2145/2</t>
  </si>
  <si>
    <t>4010</t>
  </si>
  <si>
    <t>Таблиця 1</t>
  </si>
  <si>
    <t>Таблиця 2</t>
  </si>
  <si>
    <t>Таблиця 3</t>
  </si>
  <si>
    <t>Адміністративні витрати, у тому числі:</t>
  </si>
  <si>
    <t>Витрати на збут, у тому числі:</t>
  </si>
  <si>
    <t>Рентабельність EBITDA</t>
  </si>
  <si>
    <t>Чистий  фінансовий результат</t>
  </si>
  <si>
    <t>Коефіцієнт рентабельності діяльності</t>
  </si>
  <si>
    <t>Коефіцієнт фінансової стійкості</t>
  </si>
  <si>
    <t>Інші доходи/витрати</t>
  </si>
  <si>
    <t>Чистий рух грошових коштів від інвестиційної діяльності</t>
  </si>
  <si>
    <t>Елементи операційних витрат</t>
  </si>
  <si>
    <t>тис. гривень (без ПДВ)</t>
  </si>
  <si>
    <t>Факт</t>
  </si>
  <si>
    <t>Додаток 3</t>
  </si>
  <si>
    <t>ЗВІТ</t>
  </si>
  <si>
    <t>Продовження додатка 3</t>
  </si>
  <si>
    <t>План</t>
  </si>
  <si>
    <t xml:space="preserve">чистий дохід  від реалізації продукції (товарів, робіт, послуг) </t>
  </si>
  <si>
    <t xml:space="preserve">кількість продукції/     наданих послуг </t>
  </si>
  <si>
    <t>Заборгованість за кредитами на початок звітного періоду</t>
  </si>
  <si>
    <t>Отримано залучених коштів за звітний період</t>
  </si>
  <si>
    <t>план</t>
  </si>
  <si>
    <t>факт</t>
  </si>
  <si>
    <t>Повернено залучених коштів  за звітний період</t>
  </si>
  <si>
    <t>Заборгованість на кінець звітного періоду</t>
  </si>
  <si>
    <t xml:space="preserve">      3. Інформація про бізнес підприємства (код рядка 1000 фінансового плану)</t>
  </si>
  <si>
    <t>6. Витрати, пов'язані з використанням власних службових автомобілів (у складі адміністративних витрат, рядок 1041)</t>
  </si>
  <si>
    <t>7. Витрати на оренду службових автомобілів (у складі адміністративних витрат, рядок 1042)</t>
  </si>
  <si>
    <t>Найменування об’єкта</t>
  </si>
  <si>
    <t>9. Капітальне будівництво (рядок 4010 таблиці 4)</t>
  </si>
  <si>
    <t>Прибуток (збиток) від операційної діяльності до змін в оборотному капіталі</t>
  </si>
  <si>
    <t>Інші поточні податки, збори, обов'язкові платежі до державного та місцевих бюджетів, у тому числі:</t>
  </si>
  <si>
    <t>Сплата інших податків, зборів, обов'язкових платежів до державного та місцевих бюджетів</t>
  </si>
  <si>
    <t xml:space="preserve">          </t>
  </si>
  <si>
    <t>Коди</t>
  </si>
  <si>
    <t>Таблиця 6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</si>
  <si>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</si>
  <si>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операційні витрати (розшифрувати)</t>
  </si>
  <si>
    <t>Неконтрольована частка</t>
  </si>
  <si>
    <t xml:space="preserve">план </t>
  </si>
  <si>
    <t>Валовий прибуток/збиток</t>
  </si>
  <si>
    <t>Усього виплат на користь держави</t>
  </si>
  <si>
    <t>Усього активи</t>
  </si>
  <si>
    <t>Усього зобов'язання і забезпечення</t>
  </si>
  <si>
    <t>у тому числі грошові кошти та їх еквіваленти</t>
  </si>
  <si>
    <t>у тому числі державні гранти і субсидії</t>
  </si>
  <si>
    <t>у тому числі фінансові запозичення</t>
  </si>
  <si>
    <t>Доходи і витрати (деталізація)</t>
  </si>
  <si>
    <t xml:space="preserve">пояснення та обґрунтування відхилення від запланованого рівня доходів/витрат                               </t>
  </si>
  <si>
    <t>відхилення,  +/–</t>
  </si>
  <si>
    <t>виконання, %</t>
  </si>
  <si>
    <t>Доходи і витрати (узагальнені показники)</t>
  </si>
  <si>
    <t>Інші операційні доходи/витрати
(рядок 1030 - рядок 1080)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</si>
  <si>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</si>
  <si>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</si>
  <si>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Фінансовий результат від операційної діяльності, рядок 1100</t>
  </si>
  <si>
    <t>плюс амортизація, рядок 1530</t>
  </si>
  <si>
    <t>мінус операційні доходи від курсових різниць, рядок 1031</t>
  </si>
  <si>
    <t>плюс операційні витрати від курсових різниць, рядок 1084</t>
  </si>
  <si>
    <t>Матеріальні витрати, у тому числі:</t>
  </si>
  <si>
    <t>витрати на сировину та основні матеріали</t>
  </si>
  <si>
    <t>Найменування показника</t>
  </si>
  <si>
    <t xml:space="preserve">Надходження </t>
  </si>
  <si>
    <t>Витрати</t>
  </si>
  <si>
    <t>Перерахування коштів державі як власнику</t>
  </si>
  <si>
    <t xml:space="preserve">вплив зміни валютних курсів на залишок коштів </t>
  </si>
  <si>
    <t>Продовження  таблиці 6</t>
  </si>
  <si>
    <t>Відхилення,  +/–</t>
  </si>
  <si>
    <t>Виконання, %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</si>
  <si>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</si>
  <si>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</si>
  <si>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</si>
  <si>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</si>
  <si>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</si>
  <si>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</si>
  <si>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адміністративно-управлінський персонал</t>
  </si>
  <si>
    <t>директор</t>
  </si>
  <si>
    <t>працівники</t>
  </si>
  <si>
    <t>Середньомісячний дохід одного працівника, гривень</t>
  </si>
  <si>
    <t>У тому числі за їх видами</t>
  </si>
  <si>
    <t>освоєння капітальних вкладень</t>
  </si>
  <si>
    <t>власні кошти</t>
  </si>
  <si>
    <t>кредитні кошти</t>
  </si>
  <si>
    <t>інші джерела (зазначити джерело)</t>
  </si>
  <si>
    <t>усього на рік</t>
  </si>
  <si>
    <t>фінансування капітальних інвестицій (оплата грошовими коштами), усього</t>
  </si>
  <si>
    <t xml:space="preserve">у тому числі </t>
  </si>
  <si>
    <t>Власні кошти (розшифрувати)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</si>
  <si>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</si>
  <si>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</si>
  <si>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</si>
  <si>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>Зміна ціни одиниці  (вартості продукції/     наданих послуг)</t>
  </si>
  <si>
    <t>ціна одиниці     (вартість  продукції/     наданих послуг), гривень</t>
  </si>
  <si>
    <t>кількість продукції/             наданих послуг, одиниця виміру</t>
  </si>
  <si>
    <t>чистий дохід  від реалізації продукції (товарів, робіт, послуг),     тис. гривень</t>
  </si>
  <si>
    <t>2120/2130</t>
  </si>
  <si>
    <t>Грошові кошти</t>
  </si>
  <si>
    <t>Примітки</t>
  </si>
  <si>
    <t>Плановий рік, усього</t>
  </si>
  <si>
    <t>План звітного періоду</t>
  </si>
  <si>
    <t>Факт звітного періоду</t>
  </si>
  <si>
    <t xml:space="preserve">(ініціали, прізвище)    </t>
  </si>
  <si>
    <t>Одиниця виміру, тис. гривень</t>
  </si>
  <si>
    <t>мінус/плюс значні нетипові операційні доходи/витрати (розшифрувати)</t>
  </si>
  <si>
    <t>Коефіцієнт рентабельності власного капіталу
(чистий фінансовий результат, рядок 1190 / власний капітал, рядок 6090)</t>
  </si>
  <si>
    <t>Коефіцієнт рентабельності діяльності
(чистий фінансовий результат, рядок 1190 / чистий дохід від реалізації продукції (товарів, робіт, послуг), рядок 1000)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</si>
  <si>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</si>
  <si>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Коефіцієнт поточної ліквідності (покриття)
(оборотні активи, рядок 6010 / поточні зобов'язання, рядок 6050)</t>
  </si>
  <si>
    <t>Коефіцієнт відношення капітальних інвестицій до амортизації
(рядок 4000 / рядок 1530)</t>
  </si>
  <si>
    <t>Ковенанти/обмежувальні коефіцієнти</t>
  </si>
  <si>
    <t>Коефіцієнт відношення боргу до EBITDA
(довгострокові зобов'язання, рядок 6040 + поточні зобов'язання,                                                рядок 6050 / EBITDA, рядок 1410)</t>
  </si>
  <si>
    <t>Витрати на оплату праці,                                         тис. гривень, у тому числі:</t>
  </si>
  <si>
    <t xml:space="preserve">Найменування об’єкта </t>
  </si>
  <si>
    <t>Інформація щодо проектно-кошторисної документації (стан розроблення, затвердження, у разі затвердження зазначити орган, яким затверджено, та відповідний документ)</t>
  </si>
  <si>
    <t>Документ, яким затверджений титул будови, із зазначенням органу, який його погодив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</si>
  <si>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</si>
  <si>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</si>
  <si>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</si>
  <si>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</si>
  <si>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</si>
  <si>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</si>
  <si>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</si>
  <si>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</si>
  <si>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Мета використання</t>
  </si>
  <si>
    <t xml:space="preserve">У разі збільшення витрат  на оплату праці в плановому році порівняно до запланованих та порівняно з попереднім роком обов'язково надаються відповідні обґрунтування. </t>
  </si>
  <si>
    <t>Податок на додану вартість нарахований/до відшкодування                            (з мінусом)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</si>
  <si>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</si>
  <si>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Рентабельність EBITDA
(EBITDA, рядок 1410 / чистий дохід від реалізації продукції (товарів, робіт, послуг), рядок 1000, %)</t>
  </si>
  <si>
    <t>Коефіцієнт зносу основних засобів 
(сума зносу / первісна вартість основних засобів) 
(форма 1, рядок 1012 / форма 1, рядок 1011)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</si>
  <si>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</si>
  <si>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Звітний період</t>
  </si>
  <si>
    <t>(І квартал, півріччя, 9 місяців, рік)</t>
  </si>
  <si>
    <t>Минулий рік (аналогічний період)</t>
  </si>
  <si>
    <t>до Порядку складання, затвердження та контролю виконання фінансових планів підприємств комунальної власності територіальної громади міста Дніпропетровська</t>
  </si>
  <si>
    <t>Відрахування частини чистого прибутку</t>
  </si>
  <si>
    <t xml:space="preserve">Керівник </t>
  </si>
  <si>
    <t xml:space="preserve">Усього виплат 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</si>
  <si>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</si>
  <si>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15 % чистого прибутку до загального фонду міського бюджету</t>
  </si>
  <si>
    <t xml:space="preserve">     (ініціали, прізвище)    </t>
  </si>
  <si>
    <t>Коефіцієнт відношення капітальних інвестицій до чистого доходу (виручки) від реалізації продукції (товарів, робіт, послуг) (рядок 4000 / рядок 1000)</t>
  </si>
  <si>
    <r>
      <t>у тому числі:</t>
    </r>
    <r>
      <rPr>
        <i/>
        <sz val="16"/>
        <rFont val="Times New Roman"/>
        <family val="1"/>
        <charset val="204"/>
      </rPr>
      <t xml:space="preserve"> </t>
    </r>
  </si>
  <si>
    <t>Фонд оплати праці, тис. гривень,  у тому числі:</t>
  </si>
  <si>
    <t>Плановий  період</t>
  </si>
  <si>
    <t>відхи-лення,  +/–</t>
  </si>
  <si>
    <t>вико-нання, %</t>
  </si>
  <si>
    <t>Рік початку        і закінчення будів-
ництва</t>
  </si>
  <si>
    <t>Незавер-
шене будівництво на початок планового року</t>
  </si>
  <si>
    <t xml:space="preserve">      2. Перелік відокремлених підрозділів підприємства, які включені до консолідованого (зведеного) фінансового плану</t>
  </si>
  <si>
    <t>Найменування відокремленого підрозділу підприємства</t>
  </si>
  <si>
    <t xml:space="preserve"> </t>
  </si>
  <si>
    <t>Таблиця І. Формування фінансових результатів</t>
  </si>
  <si>
    <t>Таблиця IІ. Розрахунки з бюджетом</t>
  </si>
  <si>
    <t>Таблиця ІІІ. Рух грошових коштів</t>
  </si>
  <si>
    <t xml:space="preserve">Таблиця IV. Капітальні інвестиції </t>
  </si>
  <si>
    <t>Таблиця V. Коефіцієнтний аналіз</t>
  </si>
  <si>
    <t xml:space="preserve">      1. Дані про підприємство, персонал та фонд оплати праці</t>
  </si>
  <si>
    <t>ПРО ВИКОНАННЯ ФІНАНСОВОГО ПЛАНУ ПІДПРИЄМСТВА</t>
  </si>
  <si>
    <r>
      <t xml:space="preserve">Орган державного управління  </t>
    </r>
    <r>
      <rPr>
        <b/>
        <i/>
        <sz val="18"/>
        <rFont val="Times New Roman"/>
        <family val="1"/>
        <charset val="204"/>
      </rPr>
      <t xml:space="preserve"> </t>
    </r>
  </si>
  <si>
    <t>відхи-
лення,  +/–</t>
  </si>
  <si>
    <t>Минулий рік (анало-
гічний період)</t>
  </si>
  <si>
    <t xml:space="preserve">      Загальна інформація про підприємство (резюме) ___________________________________________________________________________________________________________________
______________________________________________________________________________________________________________________________________________________________</t>
  </si>
  <si>
    <t>Таблиця VI. Інформація до фінансового плану на ___________ рік</t>
  </si>
  <si>
    <t>Усього доходів (рядок 1000 + рядок 1030 + рядок 1110 + рядок 1120 + рядок 1150)</t>
  </si>
  <si>
    <t>Усього витрат (рядок 1010 + рядок 1040 + рядок 1070 + рядок 1080 + рядок 1130 + рядок 1140 + рядок 1160 + рядок 1180 + рядок 1190)</t>
  </si>
  <si>
    <t xml:space="preserve">                                                 (посада)</t>
  </si>
  <si>
    <t xml:space="preserve">                                                (посада)</t>
  </si>
  <si>
    <t xml:space="preserve">                                               (посада)</t>
  </si>
  <si>
    <t xml:space="preserve">                                        (посада)</t>
  </si>
  <si>
    <t xml:space="preserve">                                                        (посада)</t>
  </si>
  <si>
    <t xml:space="preserve">Керівник  </t>
  </si>
  <si>
    <t>Коефіцієнт рентабельності активів
(чистий фінансовий результат, рядок 1200 / вартість активів, рядок 6030)</t>
  </si>
  <si>
    <t>x</t>
  </si>
  <si>
    <t>Комунальне підприємство "Оздоровлення та відпочинок" Дніпровської міської ради</t>
  </si>
  <si>
    <t>комунальне підприємство</t>
  </si>
  <si>
    <t>м. Дніпро</t>
  </si>
  <si>
    <t>Діяльність готелів і подібних засобів тимчасового розміщування</t>
  </si>
  <si>
    <t>55.10</t>
  </si>
  <si>
    <t>49000, м Дніпро, пр. Дмитра Яворницького, буд.64в</t>
  </si>
  <si>
    <t>Березовська Л.В.</t>
  </si>
  <si>
    <t>Програма соціального захисту мешканців міста Дніпра  на 2017-2021 роки</t>
  </si>
  <si>
    <t>надання послуг</t>
  </si>
  <si>
    <t>водопостачання</t>
  </si>
  <si>
    <t>1018/1</t>
  </si>
  <si>
    <t>опалення</t>
  </si>
  <si>
    <t>1018/2</t>
  </si>
  <si>
    <t>господарські витрати</t>
  </si>
  <si>
    <t>1018/3</t>
  </si>
  <si>
    <t>інформаційна та рекламна продукція</t>
  </si>
  <si>
    <t>1018/4</t>
  </si>
  <si>
    <t>послуги охорони території закладів відпочинку</t>
  </si>
  <si>
    <t>1018/5</t>
  </si>
  <si>
    <t>1018/6</t>
  </si>
  <si>
    <t>нарахування умовного доходу на суму амортизації та зносу безкоштовно отриманих ОЗ</t>
  </si>
  <si>
    <t>послуги банку</t>
  </si>
  <si>
    <t>1062/1</t>
  </si>
  <si>
    <t>придбання канцтоварів</t>
  </si>
  <si>
    <t>1062/2</t>
  </si>
  <si>
    <t>оренда офісних приміщень</t>
  </si>
  <si>
    <t>1062/3</t>
  </si>
  <si>
    <t>1062/4</t>
  </si>
  <si>
    <t>військовий збір</t>
  </si>
  <si>
    <t>2147/1</t>
  </si>
  <si>
    <t>коригування на суму списаних з балансу ОЗ:</t>
  </si>
  <si>
    <t>3030/1</t>
  </si>
  <si>
    <t>коригування на зменшення залишкової вартості безкоштовно отриманих ОЗ внаслідок зносу</t>
  </si>
  <si>
    <t>3030/2</t>
  </si>
  <si>
    <t>нарахування умовногот доходу на суму амортизації та зносу безкоштовно отриманих ОЗ</t>
  </si>
  <si>
    <t>коригування непокритого збитку</t>
  </si>
  <si>
    <t>3030/3</t>
  </si>
  <si>
    <t>3030/4</t>
  </si>
  <si>
    <t>запаси</t>
  </si>
  <si>
    <t>дебіторська заборгованість</t>
  </si>
  <si>
    <t>витрати майбутніх періодів</t>
  </si>
  <si>
    <t>інші оборотні активи</t>
  </si>
  <si>
    <t>3050/1</t>
  </si>
  <si>
    <t>3050/2</t>
  </si>
  <si>
    <t>3050/3</t>
  </si>
  <si>
    <t>поточної кредиторської заборгованості за товари, роботи, послуги</t>
  </si>
  <si>
    <t>3060/1</t>
  </si>
  <si>
    <t>побудова CRM системи та телефонії для колл-центру</t>
  </si>
  <si>
    <t>побудова вентиляційної системи у їдальні</t>
  </si>
  <si>
    <t>придбання обладнання для їдальні</t>
  </si>
  <si>
    <t>придбання системи кондиціювання</t>
  </si>
  <si>
    <t>придбання обладнання для спортмайданчика</t>
  </si>
  <si>
    <t>3270/1</t>
  </si>
  <si>
    <t>3270/2</t>
  </si>
  <si>
    <t>3270/3</t>
  </si>
  <si>
    <t>3270/4</t>
  </si>
  <si>
    <t>3270/5</t>
  </si>
  <si>
    <t>3310/1</t>
  </si>
  <si>
    <t>3310/2</t>
  </si>
  <si>
    <t>реконструкція та капітальний ремонт комунального закладу  відпочинку</t>
  </si>
  <si>
    <t>придбання інших необоротних активів</t>
  </si>
  <si>
    <t>внески органів місцевого самоврядування до статутного фонду</t>
  </si>
  <si>
    <t>3480/1</t>
  </si>
  <si>
    <t>1000/1</t>
  </si>
  <si>
    <t>1000/2</t>
  </si>
  <si>
    <t>комплексне харчування мешканців м.Дніпро під час пооведення заїздів</t>
  </si>
  <si>
    <t>послуги з організації дозвілля та відпочинку громадян на базі дитячих та оздоровчих підприємств комунальної власності територіалбної громади міста , згідно комплексної  програми соціального захисту мешканців м. Дніпра</t>
  </si>
  <si>
    <t>послуги з організації відпочинку та дозвілля мешканців м. Дніпро</t>
  </si>
  <si>
    <t>послуги з нерегулярних перевезень мешканців м. Дніпро</t>
  </si>
  <si>
    <t>1031/1</t>
  </si>
  <si>
    <t xml:space="preserve">Суборенда приміщення </t>
  </si>
  <si>
    <t>інших поточних зобов"язань</t>
  </si>
  <si>
    <t>3060/2</t>
  </si>
  <si>
    <t>лар морозильний</t>
  </si>
  <si>
    <t>3270/6</t>
  </si>
  <si>
    <t>Шафа холодильна-2 шт.</t>
  </si>
  <si>
    <t>3270/7</t>
  </si>
  <si>
    <t>Водонагрівач</t>
  </si>
  <si>
    <t>3270/8</t>
  </si>
  <si>
    <t>Машина для нарізання овочів-2шт.</t>
  </si>
  <si>
    <t>3270/9</t>
  </si>
  <si>
    <t>Літній душ -3шт.</t>
  </si>
  <si>
    <t>ННР 464422</t>
  </si>
  <si>
    <t>TOYOTA CAMRI</t>
  </si>
  <si>
    <t>на господарські цілі</t>
  </si>
  <si>
    <t>05.10.2018 р.</t>
  </si>
  <si>
    <t>24/28-03</t>
  </si>
  <si>
    <t xml:space="preserve">MITSUBISHI OUTLANDER </t>
  </si>
  <si>
    <t>OUTLANDER</t>
  </si>
  <si>
    <t>22.03.2017 р.</t>
  </si>
  <si>
    <t>Реконструкція та капітальний ремонт комунальних закладів відпочинку</t>
  </si>
  <si>
    <t>придбання О.З.</t>
  </si>
  <si>
    <t>придбання інших необоротних матеріальних активів</t>
  </si>
  <si>
    <t>-</t>
  </si>
  <si>
    <t>Надання послуг відпочинку</t>
  </si>
  <si>
    <t>Програма соціального захисту мешканців м. Дніпро на 2017--2021г.</t>
  </si>
  <si>
    <t xml:space="preserve">               за 12 місяців 2019 р.</t>
  </si>
  <si>
    <t>придбання меблів для закладу відпочинку</t>
  </si>
  <si>
    <t>Газета "Наше місто"</t>
  </si>
  <si>
    <t>1018/7</t>
  </si>
  <si>
    <t>1018/71</t>
  </si>
  <si>
    <t>1018/72</t>
  </si>
  <si>
    <t>1018/73</t>
  </si>
  <si>
    <t>1018/74</t>
  </si>
  <si>
    <t>Частина чистого прибутку -15%</t>
  </si>
  <si>
    <t>Середньомісячна заробітна плата одного працівника, гривень</t>
  </si>
  <si>
    <t>3050/4</t>
  </si>
  <si>
    <t xml:space="preserve">Прибуток (збиток) від звичайної діяльності  до оподаткування </t>
  </si>
  <si>
    <t>Сплата дивідендів на державну частку/частини чистого прибутку-15%</t>
  </si>
  <si>
    <t xml:space="preserve">Внесок 60% частини прибутку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</si>
</sst>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.00_₴_-;\-* #,##0.00_₴_-;_-* &quot;-&quot;??_₴_-;_-@_-"/>
    <numFmt numFmtId="165" formatCode="_-* #,##0.00\ _г_р_н_._-;\-* #,##0.00\ _г_р_н_._-;_-* &quot;-&quot;??\ _г_р_н_._-;_-@_-"/>
    <numFmt numFmtId="166" formatCode="#,##0&quot;р.&quot;;[Red]\-#,##0&quot;р.&quot;"/>
    <numFmt numFmtId="167" formatCode="#,##0.00&quot;р.&quot;;\-#,##0.00&quot;р.&quot;"/>
    <numFmt numFmtId="168" formatCode="_-* #,##0.00_р_._-;\-* #,##0.00_р_._-;_-* &quot;-&quot;??_р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dd\.mm\.yyyy;@"/>
  </numFmts>
  <fonts count="89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6"/>
      <color indexed="10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indexed="9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Arial Cyr"/>
      <charset val="204"/>
    </font>
    <font>
      <u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sz val="20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sz val="15"/>
      <name val="Times New Roman"/>
      <family val="1"/>
      <charset val="204"/>
    </font>
    <font>
      <sz val="19"/>
      <name val="Times New Roman"/>
      <family val="1"/>
      <charset val="204"/>
    </font>
    <font>
      <sz val="2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7"/>
      <color theme="1"/>
      <name val="Times New Roman"/>
      <family val="1"/>
      <charset val="204"/>
    </font>
    <font>
      <sz val="18"/>
      <color theme="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53"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7" fillId="2" borderId="0" applyNumberFormat="0" applyBorder="0" applyAlignment="0" applyProtection="0"/>
    <xf numFmtId="0" fontId="1" fillId="2" borderId="0" applyNumberFormat="0" applyBorder="0" applyAlignment="0" applyProtection="0"/>
    <xf numFmtId="0" fontId="27" fillId="3" borderId="0" applyNumberFormat="0" applyBorder="0" applyAlignment="0" applyProtection="0"/>
    <xf numFmtId="0" fontId="1" fillId="3" borderId="0" applyNumberFormat="0" applyBorder="0" applyAlignment="0" applyProtection="0"/>
    <xf numFmtId="0" fontId="27" fillId="4" borderId="0" applyNumberFormat="0" applyBorder="0" applyAlignment="0" applyProtection="0"/>
    <xf numFmtId="0" fontId="1" fillId="4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6" borderId="0" applyNumberFormat="0" applyBorder="0" applyAlignment="0" applyProtection="0"/>
    <xf numFmtId="0" fontId="1" fillId="6" borderId="0" applyNumberFormat="0" applyBorder="0" applyAlignment="0" applyProtection="0"/>
    <xf numFmtId="0" fontId="2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9" borderId="0" applyNumberFormat="0" applyBorder="0" applyAlignment="0" applyProtection="0"/>
    <xf numFmtId="0" fontId="1" fillId="9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8" fillId="12" borderId="0" applyNumberFormat="0" applyBorder="0" applyAlignment="0" applyProtection="0"/>
    <xf numFmtId="0" fontId="10" fillId="12" borderId="0" applyNumberFormat="0" applyBorder="0" applyAlignment="0" applyProtection="0"/>
    <xf numFmtId="0" fontId="28" fillId="9" borderId="0" applyNumberFormat="0" applyBorder="0" applyAlignment="0" applyProtection="0"/>
    <xf numFmtId="0" fontId="10" fillId="9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1" fillId="3" borderId="0" applyNumberFormat="0" applyBorder="0" applyAlignment="0" applyProtection="0"/>
    <xf numFmtId="0" fontId="13" fillId="20" borderId="1" applyNumberFormat="0" applyAlignment="0" applyProtection="0"/>
    <xf numFmtId="0" fontId="18" fillId="21" borderId="2" applyNumberFormat="0" applyAlignment="0" applyProtection="0"/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165" fontId="7" fillId="0" borderId="0" applyFont="0" applyFill="0" applyBorder="0" applyAlignment="0" applyProtection="0"/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0" fontId="22" fillId="0" borderId="0" applyNumberFormat="0" applyFill="0" applyBorder="0" applyAlignment="0" applyProtection="0"/>
    <xf numFmtId="171" fontId="30" fillId="0" borderId="0" applyAlignment="0">
      <alignment wrapText="1"/>
    </xf>
    <xf numFmtId="0" fontId="25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1" fillId="7" borderId="1" applyNumberFormat="0" applyAlignment="0" applyProtection="0"/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32" fillId="22" borderId="7">
      <alignment horizontal="left" vertical="center"/>
      <protection locked="0"/>
    </xf>
    <xf numFmtId="49" fontId="32" fillId="22" borderId="7">
      <alignment horizontal="left" vertical="center"/>
    </xf>
    <xf numFmtId="4" fontId="32" fillId="22" borderId="7">
      <alignment horizontal="right" vertical="center"/>
      <protection locked="0"/>
    </xf>
    <xf numFmtId="4" fontId="32" fillId="22" borderId="7">
      <alignment horizontal="right" vertical="center"/>
    </xf>
    <xf numFmtId="4" fontId="33" fillId="22" borderId="7">
      <alignment horizontal="right" vertical="center"/>
      <protection locked="0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4" fillId="22" borderId="3">
      <alignment horizontal="right" vertical="center"/>
      <protection locked="0"/>
    </xf>
    <xf numFmtId="4" fontId="34" fillId="22" borderId="3">
      <alignment horizontal="right" vertical="center"/>
    </xf>
    <xf numFmtId="4" fontId="36" fillId="22" borderId="3">
      <alignment horizontal="righ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</xf>
    <xf numFmtId="49" fontId="29" fillId="22" borderId="3">
      <alignment horizontal="left" vertical="center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</xf>
    <xf numFmtId="4" fontId="29" fillId="22" borderId="3">
      <alignment horizontal="right" vertical="center"/>
    </xf>
    <xf numFmtId="4" fontId="33" fillId="22" borderId="3">
      <alignment horizontal="right" vertical="center"/>
      <protection locked="0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" fontId="37" fillId="22" borderId="3">
      <alignment horizontal="right" vertical="center"/>
      <protection locked="0"/>
    </xf>
    <xf numFmtId="4" fontId="37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0" fillId="0" borderId="3">
      <alignment horizontal="left" vertical="center"/>
      <protection locked="0"/>
    </xf>
    <xf numFmtId="49" fontId="40" fillId="0" borderId="3">
      <alignment horizontal="left" vertical="center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" fontId="40" fillId="0" borderId="3">
      <alignment horizontal="right" vertical="center"/>
      <protection locked="0"/>
    </xf>
    <xf numFmtId="4" fontId="40" fillId="0" borderId="3">
      <alignment horizontal="right" vertical="center"/>
    </xf>
    <xf numFmtId="4" fontId="41" fillId="0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9" fontId="40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" fontId="40" fillId="0" borderId="3">
      <alignment horizontal="right" vertical="center"/>
      <protection locked="0"/>
    </xf>
    <xf numFmtId="0" fontId="23" fillId="0" borderId="8" applyNumberFormat="0" applyFill="0" applyAlignment="0" applyProtection="0"/>
    <xf numFmtId="0" fontId="20" fillId="23" borderId="0" applyNumberFormat="0" applyBorder="0" applyAlignment="0" applyProtection="0"/>
    <xf numFmtId="0" fontId="7" fillId="0" borderId="0"/>
    <xf numFmtId="0" fontId="7" fillId="0" borderId="0"/>
    <xf numFmtId="0" fontId="7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4" fillId="26" borderId="3">
      <alignment horizontal="right" vertical="center"/>
      <protection locked="0"/>
    </xf>
    <xf numFmtId="4" fontId="44" fillId="27" borderId="3">
      <alignment horizontal="right" vertical="center"/>
      <protection locked="0"/>
    </xf>
    <xf numFmtId="4" fontId="44" fillId="28" borderId="3">
      <alignment horizontal="right" vertical="center"/>
      <protection locked="0"/>
    </xf>
    <xf numFmtId="0" fontId="12" fillId="20" borderId="10" applyNumberFormat="0" applyAlignment="0" applyProtection="0"/>
    <xf numFmtId="49" fontId="29" fillId="0" borderId="3">
      <alignment horizontal="left" vertical="center" wrapText="1"/>
      <protection locked="0"/>
    </xf>
    <xf numFmtId="49" fontId="29" fillId="0" borderId="3">
      <alignment horizontal="left" vertical="center" wrapText="1"/>
      <protection locked="0"/>
    </xf>
    <xf numFmtId="0" fontId="19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8" fillId="16" borderId="0" applyNumberFormat="0" applyBorder="0" applyAlignment="0" applyProtection="0"/>
    <xf numFmtId="0" fontId="10" fillId="16" borderId="0" applyNumberFormat="0" applyBorder="0" applyAlignment="0" applyProtection="0"/>
    <xf numFmtId="0" fontId="28" fillId="17" borderId="0" applyNumberFormat="0" applyBorder="0" applyAlignment="0" applyProtection="0"/>
    <xf numFmtId="0" fontId="10" fillId="17" borderId="0" applyNumberFormat="0" applyBorder="0" applyAlignment="0" applyProtection="0"/>
    <xf numFmtId="0" fontId="28" fillId="18" borderId="0" applyNumberFormat="0" applyBorder="0" applyAlignment="0" applyProtection="0"/>
    <xf numFmtId="0" fontId="10" fillId="18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9" borderId="0" applyNumberFormat="0" applyBorder="0" applyAlignment="0" applyProtection="0"/>
    <xf numFmtId="0" fontId="10" fillId="19" borderId="0" applyNumberFormat="0" applyBorder="0" applyAlignment="0" applyProtection="0"/>
    <xf numFmtId="0" fontId="45" fillId="7" borderId="1" applyNumberFormat="0" applyAlignment="0" applyProtection="0"/>
    <xf numFmtId="0" fontId="11" fillId="7" borderId="1" applyNumberFormat="0" applyAlignment="0" applyProtection="0"/>
    <xf numFmtId="0" fontId="46" fillId="20" borderId="10" applyNumberFormat="0" applyAlignment="0" applyProtection="0"/>
    <xf numFmtId="0" fontId="12" fillId="20" borderId="10" applyNumberFormat="0" applyAlignment="0" applyProtection="0"/>
    <xf numFmtId="0" fontId="47" fillId="20" borderId="1" applyNumberFormat="0" applyAlignment="0" applyProtection="0"/>
    <xf numFmtId="0" fontId="13" fillId="20" borderId="1" applyNumberFormat="0" applyAlignment="0" applyProtection="0"/>
    <xf numFmtId="172" fontId="7" fillId="0" borderId="0" applyFont="0" applyFill="0" applyBorder="0" applyAlignment="0" applyProtection="0"/>
    <xf numFmtId="0" fontId="48" fillId="0" borderId="4" applyNumberFormat="0" applyFill="0" applyAlignment="0" applyProtection="0"/>
    <xf numFmtId="0" fontId="14" fillId="0" borderId="4" applyNumberFormat="0" applyFill="0" applyAlignment="0" applyProtection="0"/>
    <xf numFmtId="0" fontId="49" fillId="0" borderId="5" applyNumberFormat="0" applyFill="0" applyAlignment="0" applyProtection="0"/>
    <xf numFmtId="0" fontId="15" fillId="0" borderId="5" applyNumberFormat="0" applyFill="0" applyAlignment="0" applyProtection="0"/>
    <xf numFmtId="0" fontId="50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11" applyNumberFormat="0" applyFill="0" applyAlignment="0" applyProtection="0"/>
    <xf numFmtId="0" fontId="17" fillId="0" borderId="11" applyNumberFormat="0" applyFill="0" applyAlignment="0" applyProtection="0"/>
    <xf numFmtId="0" fontId="52" fillId="21" borderId="2" applyNumberFormat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23" borderId="0" applyNumberFormat="0" applyBorder="0" applyAlignment="0" applyProtection="0"/>
    <xf numFmtId="0" fontId="20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85" fillId="0" borderId="0"/>
    <xf numFmtId="0" fontId="7" fillId="0" borderId="0"/>
    <xf numFmtId="0" fontId="2" fillId="0" borderId="0"/>
    <xf numFmtId="0" fontId="7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54" fillId="3" borderId="0" applyNumberFormat="0" applyBorder="0" applyAlignment="0" applyProtection="0"/>
    <xf numFmtId="0" fontId="21" fillId="3" borderId="0" applyNumberFormat="0" applyBorder="0" applyAlignment="0" applyProtection="0"/>
    <xf numFmtId="0" fontId="5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25" borderId="9" applyNumberFormat="0" applyFont="0" applyAlignment="0" applyProtection="0"/>
    <xf numFmtId="0" fontId="7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8" applyNumberFormat="0" applyFill="0" applyAlignment="0" applyProtection="0"/>
    <xf numFmtId="0" fontId="23" fillId="0" borderId="8" applyNumberFormat="0" applyFill="0" applyAlignment="0" applyProtection="0"/>
    <xf numFmtId="0" fontId="2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3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1" fillId="4" borderId="0" applyNumberFormat="0" applyBorder="0" applyAlignment="0" applyProtection="0"/>
    <xf numFmtId="0" fontId="25" fillId="4" borderId="0" applyNumberFormat="0" applyBorder="0" applyAlignment="0" applyProtection="0"/>
    <xf numFmtId="176" fontId="62" fillId="22" borderId="12" applyFill="0" applyBorder="0">
      <alignment horizontal="center" vertical="center" wrapText="1"/>
      <protection locked="0"/>
    </xf>
    <xf numFmtId="171" fontId="63" fillId="0" borderId="0">
      <alignment wrapText="1"/>
    </xf>
    <xf numFmtId="171" fontId="30" fillId="0" borderId="0">
      <alignment wrapText="1"/>
    </xf>
  </cellStyleXfs>
  <cellXfs count="408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245" applyFont="1" applyFill="1" applyBorder="1" applyAlignment="1">
      <alignment horizontal="left" vertical="center" wrapText="1"/>
    </xf>
    <xf numFmtId="0" fontId="9" fillId="0" borderId="0" xfId="245" applyFont="1" applyFill="1"/>
    <xf numFmtId="0" fontId="5" fillId="0" borderId="13" xfId="0" applyFont="1" applyFill="1" applyBorder="1" applyAlignment="1">
      <alignment horizontal="center" vertical="center" wrapText="1"/>
    </xf>
    <xf numFmtId="0" fontId="4" fillId="0" borderId="3" xfId="245" applyFont="1" applyFill="1" applyBorder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170" fontId="5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3" xfId="0" quotePrefix="1" applyNumberFormat="1" applyFont="1" applyFill="1" applyBorder="1" applyAlignment="1">
      <alignment horizontal="center" vertical="center" wrapText="1"/>
    </xf>
    <xf numFmtId="170" fontId="5" fillId="0" borderId="3" xfId="0" quotePrefix="1" applyNumberFormat="1" applyFont="1" applyFill="1" applyBorder="1" applyAlignment="1">
      <alignment horizontal="center" vertical="center" wrapText="1"/>
    </xf>
    <xf numFmtId="0" fontId="64" fillId="0" borderId="0" xfId="0" applyFont="1" applyFill="1"/>
    <xf numFmtId="3" fontId="5" fillId="0" borderId="3" xfId="0" applyNumberFormat="1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right"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center" wrapText="1"/>
    </xf>
    <xf numFmtId="0" fontId="65" fillId="0" borderId="0" xfId="0" applyFont="1" applyFill="1" applyAlignment="1">
      <alignment horizontal="center" vertical="center"/>
    </xf>
    <xf numFmtId="0" fontId="65" fillId="0" borderId="3" xfId="0" applyFont="1" applyFill="1" applyBorder="1" applyAlignment="1">
      <alignment horizontal="left" vertical="center"/>
    </xf>
    <xf numFmtId="0" fontId="65" fillId="0" borderId="3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center"/>
    </xf>
    <xf numFmtId="0" fontId="68" fillId="0" borderId="0" xfId="0" applyFont="1" applyFill="1" applyBorder="1" applyAlignment="1">
      <alignment horizontal="center" vertical="center"/>
    </xf>
    <xf numFmtId="0" fontId="65" fillId="0" borderId="0" xfId="0" applyFont="1" applyFill="1" applyAlignment="1">
      <alignment horizontal="left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65" fillId="0" borderId="3" xfId="245" applyFont="1" applyFill="1" applyBorder="1" applyAlignment="1">
      <alignment horizontal="left" vertical="center" wrapText="1"/>
    </xf>
    <xf numFmtId="0" fontId="68" fillId="0" borderId="0" xfId="0" applyFont="1" applyFill="1" applyBorder="1" applyAlignment="1">
      <alignment vertical="center"/>
    </xf>
    <xf numFmtId="0" fontId="65" fillId="0" borderId="0" xfId="0" applyFont="1" applyFill="1" applyAlignment="1">
      <alignment vertical="center"/>
    </xf>
    <xf numFmtId="0" fontId="65" fillId="0" borderId="0" xfId="0" applyFont="1" applyFill="1" applyBorder="1" applyAlignment="1">
      <alignment vertical="center" wrapText="1"/>
    </xf>
    <xf numFmtId="0" fontId="65" fillId="0" borderId="0" xfId="0" applyFont="1" applyFill="1" applyAlignment="1">
      <alignment horizontal="right" vertical="center"/>
    </xf>
    <xf numFmtId="3" fontId="65" fillId="0" borderId="3" xfId="0" quotePrefix="1" applyNumberFormat="1" applyFont="1" applyFill="1" applyBorder="1" applyAlignment="1">
      <alignment horizontal="center" vertical="center" wrapText="1"/>
    </xf>
    <xf numFmtId="170" fontId="65" fillId="0" borderId="3" xfId="0" quotePrefix="1" applyNumberFormat="1" applyFont="1" applyFill="1" applyBorder="1" applyAlignment="1">
      <alignment horizontal="center" vertical="center" wrapText="1"/>
    </xf>
    <xf numFmtId="49" fontId="65" fillId="0" borderId="3" xfId="0" applyNumberFormat="1" applyFont="1" applyFill="1" applyBorder="1" applyAlignment="1">
      <alignment horizontal="left" vertical="center" wrapText="1"/>
    </xf>
    <xf numFmtId="0" fontId="70" fillId="0" borderId="0" xfId="0" applyFont="1" applyFill="1" applyBorder="1" applyAlignment="1">
      <alignment vertical="center"/>
    </xf>
    <xf numFmtId="0" fontId="65" fillId="0" borderId="3" xfId="245" applyFont="1" applyFill="1" applyBorder="1" applyAlignment="1">
      <alignment horizontal="center" vertical="center"/>
    </xf>
    <xf numFmtId="0" fontId="68" fillId="0" borderId="0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68" fillId="0" borderId="3" xfId="245" applyFont="1" applyFill="1" applyBorder="1" applyAlignment="1">
      <alignment horizontal="left" vertical="center" wrapText="1"/>
    </xf>
    <xf numFmtId="0" fontId="65" fillId="0" borderId="0" xfId="245" applyFont="1" applyFill="1" applyBorder="1" applyAlignment="1">
      <alignment vertical="center"/>
    </xf>
    <xf numFmtId="0" fontId="65" fillId="0" borderId="0" xfId="245" applyFont="1" applyFill="1" applyBorder="1" applyAlignment="1">
      <alignment horizontal="center" vertical="center"/>
    </xf>
    <xf numFmtId="0" fontId="68" fillId="0" borderId="0" xfId="245" applyFont="1" applyFill="1" applyBorder="1" applyAlignment="1">
      <alignment vertical="center"/>
    </xf>
    <xf numFmtId="3" fontId="65" fillId="0" borderId="3" xfId="245" applyNumberFormat="1" applyFont="1" applyFill="1" applyBorder="1" applyAlignment="1">
      <alignment horizontal="center" vertical="center" wrapText="1"/>
    </xf>
    <xf numFmtId="170" fontId="65" fillId="0" borderId="3" xfId="245" applyNumberFormat="1" applyFont="1" applyFill="1" applyBorder="1" applyAlignment="1">
      <alignment horizontal="center" vertical="center" wrapText="1"/>
    </xf>
    <xf numFmtId="0" fontId="68" fillId="0" borderId="3" xfId="245" applyFont="1" applyFill="1" applyBorder="1" applyAlignment="1">
      <alignment horizontal="center" vertical="center"/>
    </xf>
    <xf numFmtId="3" fontId="68" fillId="0" borderId="3" xfId="245" applyNumberFormat="1" applyFont="1" applyFill="1" applyBorder="1" applyAlignment="1">
      <alignment horizontal="center" vertical="center" wrapText="1"/>
    </xf>
    <xf numFmtId="170" fontId="68" fillId="0" borderId="3" xfId="245" applyNumberFormat="1" applyFont="1" applyFill="1" applyBorder="1" applyAlignment="1">
      <alignment horizontal="center" vertical="center" wrapText="1"/>
    </xf>
    <xf numFmtId="0" fontId="65" fillId="0" borderId="0" xfId="245" applyFont="1" applyFill="1" applyBorder="1" applyAlignment="1">
      <alignment vertical="center" wrapText="1"/>
    </xf>
    <xf numFmtId="0" fontId="65" fillId="0" borderId="3" xfId="0" quotePrefix="1" applyNumberFormat="1" applyFont="1" applyFill="1" applyBorder="1" applyAlignment="1">
      <alignment horizontal="center" vertical="center"/>
    </xf>
    <xf numFmtId="0" fontId="65" fillId="0" borderId="3" xfId="0" applyNumberFormat="1" applyFont="1" applyFill="1" applyBorder="1" applyAlignment="1">
      <alignment horizontal="center" vertical="center"/>
    </xf>
    <xf numFmtId="170" fontId="65" fillId="0" borderId="0" xfId="0" applyNumberFormat="1" applyFont="1" applyFill="1" applyBorder="1" applyAlignment="1">
      <alignment horizontal="center" vertical="center" wrapText="1"/>
    </xf>
    <xf numFmtId="0" fontId="65" fillId="0" borderId="0" xfId="0" applyFont="1" applyFill="1"/>
    <xf numFmtId="0" fontId="65" fillId="0" borderId="3" xfId="237" applyFont="1" applyFill="1" applyBorder="1" applyAlignment="1">
      <alignment horizontal="center" vertical="center"/>
    </xf>
    <xf numFmtId="0" fontId="65" fillId="0" borderId="3" xfId="237" applyNumberFormat="1" applyFont="1" applyFill="1" applyBorder="1" applyAlignment="1">
      <alignment horizontal="center" vertical="center" wrapText="1"/>
    </xf>
    <xf numFmtId="170" fontId="65" fillId="0" borderId="3" xfId="237" applyNumberFormat="1" applyFont="1" applyFill="1" applyBorder="1" applyAlignment="1">
      <alignment horizontal="center" vertical="center" wrapText="1"/>
    </xf>
    <xf numFmtId="0" fontId="65" fillId="0" borderId="3" xfId="237" applyNumberFormat="1" applyFont="1" applyFill="1" applyBorder="1" applyAlignment="1">
      <alignment horizontal="left" vertical="center" wrapText="1"/>
    </xf>
    <xf numFmtId="0" fontId="65" fillId="0" borderId="3" xfId="237" applyNumberFormat="1" applyFont="1" applyFill="1" applyBorder="1" applyAlignment="1">
      <alignment horizontal="left" vertical="top" wrapText="1"/>
    </xf>
    <xf numFmtId="49" fontId="65" fillId="0" borderId="3" xfId="237" applyNumberFormat="1" applyFont="1" applyFill="1" applyBorder="1" applyAlignment="1">
      <alignment horizontal="left" vertical="center" wrapText="1"/>
    </xf>
    <xf numFmtId="3" fontId="65" fillId="0" borderId="0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left" vertical="center" wrapText="1" shrinkToFit="1"/>
    </xf>
    <xf numFmtId="0" fontId="65" fillId="0" borderId="14" xfId="0" applyFont="1" applyFill="1" applyBorder="1" applyAlignment="1">
      <alignment horizontal="center" vertical="center"/>
    </xf>
    <xf numFmtId="0" fontId="65" fillId="0" borderId="14" xfId="0" applyNumberFormat="1" applyFont="1" applyFill="1" applyBorder="1" applyAlignment="1">
      <alignment horizontal="center" vertical="center"/>
    </xf>
    <xf numFmtId="0" fontId="65" fillId="0" borderId="0" xfId="0" applyNumberFormat="1" applyFont="1" applyFill="1" applyBorder="1" applyAlignment="1">
      <alignment horizontal="center" vertical="center"/>
    </xf>
    <xf numFmtId="49" fontId="65" fillId="0" borderId="0" xfId="0" applyNumberFormat="1" applyFont="1" applyFill="1" applyBorder="1" applyAlignment="1">
      <alignment horizontal="center" vertical="center" wrapText="1"/>
    </xf>
    <xf numFmtId="49" fontId="65" fillId="0" borderId="0" xfId="0" applyNumberFormat="1" applyFont="1" applyFill="1" applyBorder="1" applyAlignment="1">
      <alignment horizontal="left" vertical="center" wrapText="1"/>
    </xf>
    <xf numFmtId="3" fontId="68" fillId="0" borderId="3" xfId="0" applyNumberFormat="1" applyFont="1" applyFill="1" applyBorder="1" applyAlignment="1">
      <alignment horizontal="center" vertical="center" wrapText="1"/>
    </xf>
    <xf numFmtId="170" fontId="68" fillId="0" borderId="3" xfId="0" applyNumberFormat="1" applyFont="1" applyFill="1" applyBorder="1" applyAlignment="1">
      <alignment horizontal="center" vertical="center" wrapText="1"/>
    </xf>
    <xf numFmtId="1" fontId="65" fillId="0" borderId="0" xfId="0" applyNumberFormat="1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right" vertical="center"/>
    </xf>
    <xf numFmtId="170" fontId="65" fillId="0" borderId="0" xfId="0" applyNumberFormat="1" applyFont="1" applyFill="1" applyAlignment="1">
      <alignment vertical="center"/>
    </xf>
    <xf numFmtId="0" fontId="68" fillId="0" borderId="0" xfId="0" applyFont="1" applyFill="1" applyBorder="1" applyAlignment="1">
      <alignment horizontal="left" vertical="center"/>
    </xf>
    <xf numFmtId="0" fontId="68" fillId="0" borderId="15" xfId="0" applyFont="1" applyFill="1" applyBorder="1" applyAlignment="1">
      <alignment horizontal="left" vertical="center" wrapText="1"/>
    </xf>
    <xf numFmtId="0" fontId="65" fillId="0" borderId="3" xfId="0" applyNumberFormat="1" applyFont="1" applyFill="1" applyBorder="1" applyAlignment="1">
      <alignment horizontal="center" vertical="center" wrapText="1" shrinkToFit="1"/>
    </xf>
    <xf numFmtId="3" fontId="65" fillId="0" borderId="16" xfId="0" applyNumberFormat="1" applyFont="1" applyFill="1" applyBorder="1" applyAlignment="1">
      <alignment vertical="center" wrapText="1"/>
    </xf>
    <xf numFmtId="169" fontId="68" fillId="0" borderId="0" xfId="0" applyNumberFormat="1" applyFont="1" applyFill="1" applyBorder="1" applyAlignment="1">
      <alignment horizontal="right" vertical="center" wrapText="1"/>
    </xf>
    <xf numFmtId="169" fontId="68" fillId="0" borderId="0" xfId="0" applyNumberFormat="1" applyFont="1" applyFill="1" applyBorder="1" applyAlignment="1">
      <alignment horizontal="center" vertical="center" wrapText="1"/>
    </xf>
    <xf numFmtId="170" fontId="68" fillId="0" borderId="0" xfId="0" applyNumberFormat="1" applyFont="1" applyFill="1" applyBorder="1" applyAlignment="1">
      <alignment horizontal="center" vertical="center" wrapText="1"/>
    </xf>
    <xf numFmtId="170" fontId="68" fillId="0" borderId="0" xfId="0" applyNumberFormat="1" applyFont="1" applyFill="1" applyBorder="1" applyAlignment="1">
      <alignment horizontal="center" vertical="center"/>
    </xf>
    <xf numFmtId="170" fontId="68" fillId="0" borderId="0" xfId="0" applyNumberFormat="1" applyFont="1" applyFill="1" applyBorder="1" applyAlignment="1">
      <alignment vertical="center"/>
    </xf>
    <xf numFmtId="0" fontId="65" fillId="0" borderId="3" xfId="0" applyFont="1" applyFill="1" applyBorder="1" applyAlignment="1">
      <alignment horizontal="center" vertical="center" wrapText="1" shrinkToFit="1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65" fillId="0" borderId="15" xfId="0" applyFont="1" applyFill="1" applyBorder="1" applyAlignment="1">
      <alignment vertical="center"/>
    </xf>
    <xf numFmtId="0" fontId="65" fillId="0" borderId="15" xfId="0" applyFont="1" applyFill="1" applyBorder="1" applyAlignment="1">
      <alignment horizontal="center" vertical="center"/>
    </xf>
    <xf numFmtId="170" fontId="72" fillId="0" borderId="3" xfId="0" applyNumberFormat="1" applyFont="1" applyFill="1" applyBorder="1" applyAlignment="1">
      <alignment horizontal="center" vertical="center" wrapText="1"/>
    </xf>
    <xf numFmtId="169" fontId="68" fillId="0" borderId="0" xfId="0" applyNumberFormat="1" applyFont="1" applyFill="1" applyBorder="1" applyAlignment="1">
      <alignment horizontal="right" vertical="center"/>
    </xf>
    <xf numFmtId="0" fontId="66" fillId="0" borderId="0" xfId="0" applyFont="1" applyFill="1" applyAlignment="1">
      <alignment vertical="center"/>
    </xf>
    <xf numFmtId="0" fontId="66" fillId="0" borderId="0" xfId="0" applyFont="1" applyFill="1"/>
    <xf numFmtId="0" fontId="66" fillId="0" borderId="0" xfId="0" applyFont="1" applyFill="1" applyAlignment="1">
      <alignment horizontal="center" vertical="center"/>
    </xf>
    <xf numFmtId="0" fontId="65" fillId="0" borderId="3" xfId="0" applyNumberFormat="1" applyFont="1" applyFill="1" applyBorder="1"/>
    <xf numFmtId="0" fontId="65" fillId="0" borderId="0" xfId="0" applyFont="1" applyFill="1" applyAlignment="1"/>
    <xf numFmtId="0" fontId="65" fillId="0" borderId="0" xfId="0" applyFont="1" applyFill="1" applyAlignment="1">
      <alignment vertical="center" wrapText="1" shrinkToFit="1"/>
    </xf>
    <xf numFmtId="0" fontId="65" fillId="0" borderId="0" xfId="0" applyFont="1" applyFill="1" applyBorder="1" applyAlignment="1">
      <alignment vertical="center" wrapText="1" shrinkToFit="1"/>
    </xf>
    <xf numFmtId="0" fontId="68" fillId="0" borderId="0" xfId="0" applyFont="1" applyFill="1" applyAlignment="1">
      <alignment horizontal="right" vertical="center"/>
    </xf>
    <xf numFmtId="0" fontId="67" fillId="0" borderId="0" xfId="0" applyFont="1" applyFill="1" applyAlignment="1">
      <alignment vertical="center"/>
    </xf>
    <xf numFmtId="0" fontId="70" fillId="0" borderId="0" xfId="0" applyFont="1" applyFill="1" applyAlignment="1">
      <alignment vertical="center"/>
    </xf>
    <xf numFmtId="0" fontId="73" fillId="0" borderId="0" xfId="0" applyFont="1" applyFill="1" applyBorder="1" applyAlignment="1">
      <alignment horizontal="left" vertical="center"/>
    </xf>
    <xf numFmtId="0" fontId="70" fillId="0" borderId="0" xfId="0" applyFont="1" applyFill="1" applyBorder="1" applyAlignment="1">
      <alignment horizontal="center" vertical="center"/>
    </xf>
    <xf numFmtId="0" fontId="70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/>
    </xf>
    <xf numFmtId="0" fontId="80" fillId="0" borderId="3" xfId="0" applyFont="1" applyFill="1" applyBorder="1" applyAlignment="1">
      <alignment horizontal="center" vertical="center" wrapText="1"/>
    </xf>
    <xf numFmtId="0" fontId="80" fillId="0" borderId="3" xfId="0" applyFont="1" applyFill="1" applyBorder="1" applyAlignment="1">
      <alignment horizontal="center" vertical="center"/>
    </xf>
    <xf numFmtId="0" fontId="74" fillId="0" borderId="0" xfId="0" applyFont="1"/>
    <xf numFmtId="0" fontId="70" fillId="0" borderId="0" xfId="0" applyFont="1" applyFill="1" applyBorder="1" applyAlignment="1">
      <alignment vertical="center" wrapText="1"/>
    </xf>
    <xf numFmtId="0" fontId="73" fillId="0" borderId="0" xfId="0" applyFont="1" applyFill="1" applyBorder="1" applyAlignment="1">
      <alignment horizontal="center" vertical="center"/>
    </xf>
    <xf numFmtId="0" fontId="70" fillId="0" borderId="0" xfId="0" applyFont="1" applyFill="1" applyAlignment="1">
      <alignment horizontal="left" vertical="center"/>
    </xf>
    <xf numFmtId="0" fontId="70" fillId="0" borderId="13" xfId="0" applyFont="1" applyFill="1" applyBorder="1" applyAlignment="1">
      <alignment horizontal="center" vertical="center" wrapText="1"/>
    </xf>
    <xf numFmtId="0" fontId="70" fillId="0" borderId="3" xfId="182" applyFont="1" applyFill="1" applyBorder="1" applyAlignment="1">
      <alignment horizontal="left" vertical="center" wrapText="1"/>
      <protection locked="0"/>
    </xf>
    <xf numFmtId="3" fontId="70" fillId="0" borderId="3" xfId="0" applyNumberFormat="1" applyFont="1" applyFill="1" applyBorder="1" applyAlignment="1">
      <alignment horizontal="center" vertical="center" wrapText="1"/>
    </xf>
    <xf numFmtId="170" fontId="70" fillId="0" borderId="3" xfId="0" applyNumberFormat="1" applyFont="1" applyFill="1" applyBorder="1" applyAlignment="1">
      <alignment horizontal="center" vertical="center" wrapText="1"/>
    </xf>
    <xf numFmtId="0" fontId="73" fillId="0" borderId="3" xfId="182" applyFont="1" applyFill="1" applyBorder="1" applyAlignment="1">
      <alignment horizontal="left" vertical="center" wrapText="1"/>
      <protection locked="0"/>
    </xf>
    <xf numFmtId="0" fontId="73" fillId="0" borderId="3" xfId="0" applyFont="1" applyFill="1" applyBorder="1" applyAlignment="1">
      <alignment horizontal="left" vertical="center" wrapText="1"/>
    </xf>
    <xf numFmtId="0" fontId="73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>
      <alignment horizontal="left" vertical="center" wrapText="1"/>
    </xf>
    <xf numFmtId="0" fontId="70" fillId="0" borderId="3" xfId="245" applyFont="1" applyFill="1" applyBorder="1" applyAlignment="1">
      <alignment horizontal="left" vertical="center" wrapText="1"/>
    </xf>
    <xf numFmtId="0" fontId="73" fillId="0" borderId="0" xfId="0" applyFont="1" applyFill="1" applyBorder="1" applyAlignment="1">
      <alignment vertical="center"/>
    </xf>
    <xf numFmtId="0" fontId="79" fillId="0" borderId="0" xfId="0" applyFont="1" applyFill="1" applyBorder="1" applyAlignment="1">
      <alignment horizontal="center" vertical="center" wrapText="1"/>
    </xf>
    <xf numFmtId="0" fontId="80" fillId="0" borderId="0" xfId="0" applyFont="1" applyFill="1" applyBorder="1" applyAlignment="1">
      <alignment vertical="center"/>
    </xf>
    <xf numFmtId="0" fontId="80" fillId="0" borderId="0" xfId="0" applyFont="1" applyFill="1" applyBorder="1" applyAlignment="1">
      <alignment horizontal="center" vertical="center" wrapText="1"/>
    </xf>
    <xf numFmtId="0" fontId="80" fillId="0" borderId="13" xfId="0" applyFont="1" applyFill="1" applyBorder="1" applyAlignment="1">
      <alignment horizontal="center" vertical="center" wrapText="1"/>
    </xf>
    <xf numFmtId="0" fontId="79" fillId="0" borderId="0" xfId="0" applyFont="1" applyFill="1" applyBorder="1" applyAlignment="1">
      <alignment vertical="center"/>
    </xf>
    <xf numFmtId="0" fontId="80" fillId="0" borderId="3" xfId="0" applyFont="1" applyFill="1" applyBorder="1" applyAlignment="1">
      <alignment horizontal="left" vertical="center" wrapText="1"/>
    </xf>
    <xf numFmtId="0" fontId="80" fillId="0" borderId="3" xfId="0" quotePrefix="1" applyFont="1" applyFill="1" applyBorder="1" applyAlignment="1">
      <alignment horizontal="center" vertical="center"/>
    </xf>
    <xf numFmtId="3" fontId="80" fillId="0" borderId="3" xfId="0" quotePrefix="1" applyNumberFormat="1" applyFont="1" applyFill="1" applyBorder="1" applyAlignment="1">
      <alignment horizontal="center" vertical="center" wrapText="1"/>
    </xf>
    <xf numFmtId="170" fontId="80" fillId="0" borderId="3" xfId="0" quotePrefix="1" applyNumberFormat="1" applyFont="1" applyFill="1" applyBorder="1" applyAlignment="1">
      <alignment horizontal="center" vertical="center" wrapText="1"/>
    </xf>
    <xf numFmtId="49" fontId="80" fillId="0" borderId="3" xfId="0" quotePrefix="1" applyNumberFormat="1" applyFont="1" applyFill="1" applyBorder="1" applyAlignment="1">
      <alignment horizontal="left" vertical="center" wrapText="1"/>
    </xf>
    <xf numFmtId="0" fontId="80" fillId="0" borderId="0" xfId="0" applyFont="1" applyFill="1" applyAlignment="1">
      <alignment vertical="center"/>
    </xf>
    <xf numFmtId="0" fontId="79" fillId="0" borderId="3" xfId="0" applyFont="1" applyFill="1" applyBorder="1" applyAlignment="1">
      <alignment horizontal="left" vertical="center" wrapText="1"/>
    </xf>
    <xf numFmtId="0" fontId="79" fillId="0" borderId="3" xfId="0" quotePrefix="1" applyFont="1" applyFill="1" applyBorder="1" applyAlignment="1">
      <alignment horizontal="center" vertical="center"/>
    </xf>
    <xf numFmtId="3" fontId="79" fillId="0" borderId="3" xfId="0" quotePrefix="1" applyNumberFormat="1" applyFont="1" applyFill="1" applyBorder="1" applyAlignment="1">
      <alignment horizontal="center" vertical="center" wrapText="1"/>
    </xf>
    <xf numFmtId="170" fontId="79" fillId="0" borderId="3" xfId="0" quotePrefix="1" applyNumberFormat="1" applyFont="1" applyFill="1" applyBorder="1" applyAlignment="1">
      <alignment horizontal="center" vertical="center" wrapText="1"/>
    </xf>
    <xf numFmtId="49" fontId="79" fillId="0" borderId="3" xfId="0" quotePrefix="1" applyNumberFormat="1" applyFont="1" applyFill="1" applyBorder="1" applyAlignment="1">
      <alignment horizontal="left" vertical="center" wrapText="1"/>
    </xf>
    <xf numFmtId="0" fontId="80" fillId="0" borderId="3" xfId="0" applyFont="1" applyFill="1" applyBorder="1" applyAlignment="1">
      <alignment horizontal="left" vertical="center" wrapText="1" shrinkToFit="1"/>
    </xf>
    <xf numFmtId="0" fontId="80" fillId="0" borderId="3" xfId="182" applyFont="1" applyFill="1" applyBorder="1" applyAlignment="1">
      <alignment horizontal="left" vertical="center" wrapText="1"/>
      <protection locked="0"/>
    </xf>
    <xf numFmtId="0" fontId="80" fillId="0" borderId="3" xfId="0" applyFont="1" applyFill="1" applyBorder="1" applyAlignment="1" applyProtection="1">
      <alignment horizontal="left" vertical="center" wrapText="1"/>
      <protection locked="0"/>
    </xf>
    <xf numFmtId="0" fontId="80" fillId="0" borderId="3" xfId="0" applyFont="1" applyFill="1" applyBorder="1" applyAlignment="1">
      <alignment horizontal="center"/>
    </xf>
    <xf numFmtId="0" fontId="80" fillId="0" borderId="3" xfId="0" quotePrefix="1" applyFont="1" applyFill="1" applyBorder="1" applyAlignment="1">
      <alignment horizontal="center"/>
    </xf>
    <xf numFmtId="0" fontId="79" fillId="0" borderId="3" xfId="0" quotePrefix="1" applyFont="1" applyFill="1" applyBorder="1" applyAlignment="1">
      <alignment horizontal="center"/>
    </xf>
    <xf numFmtId="0" fontId="81" fillId="0" borderId="3" xfId="245" applyFont="1" applyFill="1" applyBorder="1" applyAlignment="1">
      <alignment horizontal="left" vertical="center" wrapText="1"/>
    </xf>
    <xf numFmtId="0" fontId="83" fillId="0" borderId="0" xfId="0" applyFont="1" applyFill="1" applyBorder="1" applyAlignment="1">
      <alignment horizontal="left" wrapText="1"/>
    </xf>
    <xf numFmtId="0" fontId="83" fillId="0" borderId="0" xfId="0" applyFont="1" applyFill="1" applyBorder="1" applyAlignment="1">
      <alignment horizontal="left"/>
    </xf>
    <xf numFmtId="3" fontId="7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0" fillId="0" borderId="0" xfId="0" applyFont="1" applyFill="1" applyBorder="1" applyAlignment="1" applyProtection="1">
      <alignment vertical="center"/>
      <protection locked="0"/>
    </xf>
    <xf numFmtId="0" fontId="70" fillId="0" borderId="0" xfId="0" applyFont="1" applyFill="1" applyBorder="1" applyAlignment="1" applyProtection="1">
      <alignment horizontal="right" vertical="center"/>
      <protection locked="0"/>
    </xf>
    <xf numFmtId="0" fontId="70" fillId="0" borderId="0" xfId="0" applyFont="1" applyFill="1" applyBorder="1" applyAlignment="1" applyProtection="1">
      <alignment horizontal="center" vertical="center"/>
      <protection locked="0"/>
    </xf>
    <xf numFmtId="0" fontId="75" fillId="0" borderId="0" xfId="0" applyFont="1" applyFill="1" applyBorder="1" applyAlignment="1" applyProtection="1">
      <alignment vertical="center"/>
      <protection locked="0"/>
    </xf>
    <xf numFmtId="0" fontId="70" fillId="0" borderId="0" xfId="0" applyFont="1" applyFill="1" applyBorder="1" applyAlignment="1" applyProtection="1">
      <alignment vertical="center" wrapText="1"/>
      <protection locked="0"/>
    </xf>
    <xf numFmtId="0" fontId="70" fillId="0" borderId="0" xfId="0" applyFont="1" applyFill="1" applyBorder="1" applyAlignment="1" applyProtection="1">
      <alignment horizontal="left" vertical="center" wrapText="1"/>
      <protection locked="0"/>
    </xf>
    <xf numFmtId="0" fontId="70" fillId="0" borderId="0" xfId="0" applyFont="1" applyFill="1" applyAlignment="1" applyProtection="1">
      <alignment horizontal="center" vertical="center"/>
      <protection locked="0"/>
    </xf>
    <xf numFmtId="0" fontId="70" fillId="0" borderId="14" xfId="0" applyFont="1" applyFill="1" applyBorder="1" applyAlignment="1" applyProtection="1">
      <alignment vertical="center"/>
      <protection locked="0"/>
    </xf>
    <xf numFmtId="0" fontId="70" fillId="0" borderId="17" xfId="0" applyFont="1" applyFill="1" applyBorder="1" applyAlignment="1" applyProtection="1">
      <alignment vertical="center"/>
      <protection locked="0"/>
    </xf>
    <xf numFmtId="0" fontId="70" fillId="0" borderId="3" xfId="0" applyFont="1" applyFill="1" applyBorder="1" applyAlignment="1" applyProtection="1">
      <alignment horizontal="left" vertical="center"/>
      <protection locked="0"/>
    </xf>
    <xf numFmtId="0" fontId="70" fillId="0" borderId="3" xfId="0" applyFont="1" applyFill="1" applyBorder="1" applyAlignment="1" applyProtection="1">
      <alignment horizontal="center" vertical="center"/>
      <protection locked="0"/>
    </xf>
    <xf numFmtId="0" fontId="70" fillId="0" borderId="14" xfId="0" applyFont="1" applyFill="1" applyBorder="1" applyAlignment="1" applyProtection="1">
      <alignment vertical="center" wrapText="1"/>
      <protection locked="0"/>
    </xf>
    <xf numFmtId="0" fontId="70" fillId="0" borderId="17" xfId="0" applyFont="1" applyFill="1" applyBorder="1" applyAlignment="1" applyProtection="1">
      <alignment vertical="center" wrapText="1"/>
      <protection locked="0"/>
    </xf>
    <xf numFmtId="0" fontId="70" fillId="0" borderId="3" xfId="0" applyFont="1" applyFill="1" applyBorder="1" applyAlignment="1" applyProtection="1">
      <alignment vertical="center"/>
      <protection locked="0"/>
    </xf>
    <xf numFmtId="0" fontId="70" fillId="0" borderId="3" xfId="0" applyFont="1" applyFill="1" applyBorder="1" applyAlignment="1" applyProtection="1">
      <alignment vertical="center" wrapText="1"/>
      <protection locked="0"/>
    </xf>
    <xf numFmtId="0" fontId="70" fillId="0" borderId="18" xfId="0" applyFont="1" applyFill="1" applyBorder="1" applyAlignment="1" applyProtection="1">
      <alignment vertical="center" wrapText="1"/>
      <protection locked="0"/>
    </xf>
    <xf numFmtId="0" fontId="70" fillId="0" borderId="18" xfId="0" applyFont="1" applyFill="1" applyBorder="1" applyAlignment="1" applyProtection="1">
      <alignment vertical="center"/>
      <protection locked="0"/>
    </xf>
    <xf numFmtId="0" fontId="70" fillId="0" borderId="0" xfId="0" applyFont="1" applyFill="1" applyBorder="1" applyAlignment="1" applyProtection="1">
      <alignment horizontal="left" vertical="center"/>
      <protection locked="0"/>
    </xf>
    <xf numFmtId="0" fontId="69" fillId="0" borderId="0" xfId="0" applyFont="1" applyFill="1" applyBorder="1" applyAlignment="1" applyProtection="1">
      <alignment horizontal="left" vertical="center" wrapText="1"/>
      <protection locked="0"/>
    </xf>
    <xf numFmtId="0" fontId="70" fillId="0" borderId="0" xfId="0" quotePrefix="1" applyFont="1" applyFill="1" applyBorder="1" applyAlignment="1" applyProtection="1">
      <alignment horizontal="center" vertical="center"/>
      <protection locked="0"/>
    </xf>
    <xf numFmtId="0" fontId="70" fillId="0" borderId="0" xfId="0" applyFont="1" applyFill="1" applyAlignment="1" applyProtection="1">
      <alignment vertical="center"/>
      <protection locked="0"/>
    </xf>
    <xf numFmtId="0" fontId="79" fillId="0" borderId="0" xfId="0" applyFont="1" applyFill="1" applyBorder="1" applyAlignment="1" applyProtection="1">
      <alignment horizontal="left" vertical="center" wrapText="1"/>
      <protection locked="0"/>
    </xf>
    <xf numFmtId="0" fontId="79" fillId="0" borderId="0" xfId="0" quotePrefix="1" applyFont="1" applyFill="1" applyBorder="1" applyAlignment="1" applyProtection="1">
      <alignment horizontal="center"/>
      <protection locked="0"/>
    </xf>
    <xf numFmtId="0" fontId="65" fillId="0" borderId="0" xfId="0" quotePrefix="1" applyFont="1" applyFill="1" applyBorder="1" applyAlignment="1" applyProtection="1">
      <alignment horizontal="center" vertical="center"/>
      <protection locked="0"/>
    </xf>
    <xf numFmtId="0" fontId="65" fillId="0" borderId="0" xfId="0" applyFont="1" applyFill="1" applyBorder="1" applyAlignment="1" applyProtection="1">
      <alignment vertical="center"/>
      <protection locked="0"/>
    </xf>
    <xf numFmtId="0" fontId="65" fillId="0" borderId="0" xfId="0" applyFont="1" applyFill="1" applyBorder="1" applyAlignment="1" applyProtection="1">
      <alignment horizontal="center" vertical="center"/>
      <protection locked="0"/>
    </xf>
    <xf numFmtId="0" fontId="65" fillId="0" borderId="0" xfId="0" applyFont="1" applyFill="1" applyBorder="1" applyAlignment="1" applyProtection="1">
      <alignment horizontal="left" vertical="center"/>
      <protection locked="0"/>
    </xf>
    <xf numFmtId="0" fontId="65" fillId="0" borderId="0" xfId="0" applyFont="1" applyFill="1" applyAlignment="1" applyProtection="1">
      <alignment vertical="center"/>
      <protection locked="0"/>
    </xf>
    <xf numFmtId="0" fontId="65" fillId="0" borderId="0" xfId="0" applyFont="1" applyFill="1" applyBorder="1" applyAlignment="1" applyProtection="1">
      <alignment horizontal="left" vertical="center" wrapText="1"/>
      <protection locked="0"/>
    </xf>
    <xf numFmtId="0" fontId="65" fillId="0" borderId="0" xfId="245" applyFont="1" applyFill="1" applyBorder="1" applyAlignment="1" applyProtection="1">
      <alignment horizontal="left" vertical="center" wrapText="1"/>
      <protection locked="0"/>
    </xf>
    <xf numFmtId="0" fontId="65" fillId="0" borderId="0" xfId="245" applyFont="1" applyFill="1" applyBorder="1" applyAlignment="1" applyProtection="1">
      <alignment horizontal="center" vertical="center"/>
      <protection locked="0"/>
    </xf>
    <xf numFmtId="0" fontId="68" fillId="0" borderId="0" xfId="0" applyFont="1" applyFill="1" applyBorder="1" applyAlignment="1" applyProtection="1">
      <alignment horizontal="left" vertical="center" wrapText="1"/>
      <protection locked="0"/>
    </xf>
    <xf numFmtId="0" fontId="65" fillId="0" borderId="0" xfId="0" applyFont="1" applyFill="1" applyAlignment="1" applyProtection="1">
      <alignment horizontal="center" vertical="center"/>
      <protection locked="0"/>
    </xf>
    <xf numFmtId="0" fontId="65" fillId="0" borderId="0" xfId="245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4" fillId="0" borderId="0" xfId="0" quotePrefix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quotePrefix="1" applyFont="1" applyFill="1" applyBorder="1" applyAlignment="1" applyProtection="1">
      <alignment horizontal="center" vertical="center"/>
      <protection locked="0"/>
    </xf>
    <xf numFmtId="17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70" fontId="5" fillId="0" borderId="0" xfId="0" quotePrefix="1" applyNumberFormat="1" applyFont="1" applyFill="1" applyBorder="1" applyAlignment="1" applyProtection="1">
      <alignment vertical="center" wrapText="1"/>
      <protection locked="0"/>
    </xf>
    <xf numFmtId="0" fontId="65" fillId="0" borderId="0" xfId="0" applyFont="1" applyFill="1" applyBorder="1" applyAlignment="1" applyProtection="1">
      <alignment vertical="center" wrapText="1"/>
      <protection locked="0"/>
    </xf>
    <xf numFmtId="0" fontId="65" fillId="0" borderId="0" xfId="0" applyFont="1" applyFill="1" applyProtection="1">
      <protection locked="0"/>
    </xf>
    <xf numFmtId="0" fontId="68" fillId="0" borderId="0" xfId="0" applyFont="1" applyFill="1" applyBorder="1" applyAlignment="1" applyProtection="1">
      <alignment horizontal="right" vertical="center"/>
      <protection locked="0"/>
    </xf>
    <xf numFmtId="169" fontId="68" fillId="0" borderId="0" xfId="0" applyNumberFormat="1" applyFont="1" applyFill="1" applyBorder="1" applyAlignment="1" applyProtection="1">
      <alignment horizontal="right" vertical="center"/>
      <protection locked="0"/>
    </xf>
    <xf numFmtId="169" fontId="73" fillId="0" borderId="0" xfId="0" applyNumberFormat="1" applyFont="1" applyFill="1" applyBorder="1" applyAlignment="1" applyProtection="1">
      <alignment horizontal="right" vertical="center"/>
      <protection locked="0"/>
    </xf>
    <xf numFmtId="0" fontId="68" fillId="0" borderId="0" xfId="0" applyFont="1" applyFill="1" applyBorder="1" applyAlignment="1" applyProtection="1">
      <alignment horizontal="left" vertical="center"/>
      <protection locked="0"/>
    </xf>
    <xf numFmtId="0" fontId="65" fillId="0" borderId="0" xfId="0" applyFont="1" applyFill="1" applyAlignment="1" applyProtection="1">
      <protection locked="0"/>
    </xf>
    <xf numFmtId="0" fontId="68" fillId="0" borderId="0" xfId="0" applyFont="1" applyFill="1" applyAlignment="1" applyProtection="1">
      <alignment horizontal="right"/>
      <protection locked="0"/>
    </xf>
    <xf numFmtId="0" fontId="65" fillId="0" borderId="0" xfId="0" applyFont="1" applyFill="1" applyBorder="1" applyAlignment="1" applyProtection="1">
      <protection locked="0"/>
    </xf>
    <xf numFmtId="0" fontId="65" fillId="0" borderId="0" xfId="0" applyFont="1" applyFill="1" applyBorder="1" applyAlignment="1" applyProtection="1">
      <alignment horizontal="center"/>
      <protection locked="0"/>
    </xf>
    <xf numFmtId="3" fontId="80" fillId="0" borderId="3" xfId="0" quotePrefix="1" applyNumberFormat="1" applyFont="1" applyFill="1" applyBorder="1" applyAlignment="1" applyProtection="1">
      <alignment horizontal="center" vertical="center" wrapText="1"/>
      <protection locked="0"/>
    </xf>
    <xf numFmtId="170" fontId="80" fillId="0" borderId="3" xfId="0" quotePrefix="1" applyNumberFormat="1" applyFont="1" applyFill="1" applyBorder="1" applyAlignment="1" applyProtection="1">
      <alignment horizontal="center" vertical="center" wrapText="1"/>
      <protection locked="0"/>
    </xf>
    <xf numFmtId="49" fontId="80" fillId="0" borderId="3" xfId="0" quotePrefix="1" applyNumberFormat="1" applyFont="1" applyFill="1" applyBorder="1" applyAlignment="1" applyProtection="1">
      <alignment horizontal="left" vertical="center" wrapText="1"/>
      <protection locked="0"/>
    </xf>
    <xf numFmtId="3" fontId="80" fillId="0" borderId="3" xfId="0" applyNumberFormat="1" applyFont="1" applyFill="1" applyBorder="1" applyAlignment="1" applyProtection="1">
      <alignment horizontal="center" vertical="center" wrapText="1"/>
      <protection locked="0"/>
    </xf>
    <xf numFmtId="170" fontId="8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0" fillId="0" borderId="3" xfId="0" applyNumberFormat="1" applyFont="1" applyFill="1" applyBorder="1" applyAlignment="1" applyProtection="1">
      <alignment horizontal="left" vertical="center" wrapText="1"/>
      <protection locked="0"/>
    </xf>
    <xf numFmtId="3" fontId="79" fillId="0" borderId="3" xfId="0" quotePrefix="1" applyNumberFormat="1" applyFont="1" applyFill="1" applyBorder="1" applyAlignment="1" applyProtection="1">
      <alignment horizontal="center" vertical="center" wrapText="1"/>
      <protection locked="0"/>
    </xf>
    <xf numFmtId="170" fontId="79" fillId="0" borderId="3" xfId="0" quotePrefix="1" applyNumberFormat="1" applyFont="1" applyFill="1" applyBorder="1" applyAlignment="1" applyProtection="1">
      <alignment horizontal="center" vertical="center" wrapText="1"/>
      <protection locked="0"/>
    </xf>
    <xf numFmtId="49" fontId="79" fillId="0" borderId="3" xfId="0" quotePrefix="1" applyNumberFormat="1" applyFont="1" applyFill="1" applyBorder="1" applyAlignment="1" applyProtection="1">
      <alignment horizontal="left" vertical="center" wrapText="1"/>
      <protection locked="0"/>
    </xf>
    <xf numFmtId="3" fontId="79" fillId="0" borderId="0" xfId="0" quotePrefix="1" applyNumberFormat="1" applyFont="1" applyFill="1" applyBorder="1" applyAlignment="1" applyProtection="1">
      <alignment horizontal="center"/>
      <protection locked="0"/>
    </xf>
    <xf numFmtId="14" fontId="5" fillId="0" borderId="3" xfId="0" quotePrefix="1" applyNumberFormat="1" applyFont="1" applyFill="1" applyBorder="1" applyAlignment="1">
      <alignment horizontal="center" vertical="center"/>
    </xf>
    <xf numFmtId="3" fontId="80" fillId="0" borderId="3" xfId="0" applyNumberFormat="1" applyFont="1" applyFill="1" applyBorder="1" applyAlignment="1">
      <alignment horizontal="center" vertical="center" wrapText="1"/>
    </xf>
    <xf numFmtId="3" fontId="5" fillId="29" borderId="3" xfId="0" quotePrefix="1" applyNumberFormat="1" applyFont="1" applyFill="1" applyBorder="1" applyAlignment="1">
      <alignment horizontal="center" vertical="center" wrapText="1"/>
    </xf>
    <xf numFmtId="3" fontId="5" fillId="29" borderId="3" xfId="0" applyNumberFormat="1" applyFont="1" applyFill="1" applyBorder="1" applyAlignment="1">
      <alignment horizontal="center" vertical="center" wrapText="1"/>
    </xf>
    <xf numFmtId="0" fontId="87" fillId="29" borderId="3" xfId="0" applyFont="1" applyFill="1" applyBorder="1" applyAlignment="1">
      <alignment horizontal="left" vertical="center" wrapText="1"/>
    </xf>
    <xf numFmtId="0" fontId="87" fillId="29" borderId="3" xfId="0" quotePrefix="1" applyFont="1" applyFill="1" applyBorder="1" applyAlignment="1">
      <alignment horizontal="center" vertical="center"/>
    </xf>
    <xf numFmtId="3" fontId="87" fillId="29" borderId="3" xfId="0" quotePrefix="1" applyNumberFormat="1" applyFont="1" applyFill="1" applyBorder="1" applyAlignment="1" applyProtection="1">
      <alignment horizontal="center" vertical="center" wrapText="1"/>
      <protection locked="0"/>
    </xf>
    <xf numFmtId="3" fontId="86" fillId="0" borderId="3" xfId="0" applyNumberFormat="1" applyFont="1" applyFill="1" applyBorder="1" applyAlignment="1">
      <alignment horizontal="center" vertical="center" wrapText="1"/>
    </xf>
    <xf numFmtId="170" fontId="88" fillId="0" borderId="3" xfId="0" applyNumberFormat="1" applyFont="1" applyFill="1" applyBorder="1" applyAlignment="1">
      <alignment horizontal="center" vertical="center" wrapText="1"/>
    </xf>
    <xf numFmtId="170" fontId="88" fillId="0" borderId="3" xfId="0" applyNumberFormat="1" applyFont="1" applyFill="1" applyBorder="1" applyAlignment="1" applyProtection="1">
      <alignment horizontal="center" vertical="center" wrapText="1"/>
    </xf>
    <xf numFmtId="0" fontId="84" fillId="0" borderId="18" xfId="0" applyFont="1" applyFill="1" applyBorder="1" applyAlignment="1" applyProtection="1">
      <alignment horizontal="left" vertical="center" wrapText="1"/>
      <protection locked="0"/>
    </xf>
    <xf numFmtId="0" fontId="70" fillId="0" borderId="3" xfId="245" applyFont="1" applyFill="1" applyBorder="1" applyAlignment="1">
      <alignment horizontal="center" vertical="center"/>
    </xf>
    <xf numFmtId="0" fontId="70" fillId="0" borderId="18" xfId="0" applyFont="1" applyFill="1" applyBorder="1" applyAlignment="1" applyProtection="1">
      <alignment horizontal="left" vertical="center" wrapText="1"/>
      <protection locked="0"/>
    </xf>
    <xf numFmtId="0" fontId="74" fillId="0" borderId="17" xfId="0" applyFont="1" applyBorder="1" applyAlignment="1" applyProtection="1">
      <alignment horizontal="left" vertical="center" wrapText="1"/>
      <protection locked="0"/>
    </xf>
    <xf numFmtId="0" fontId="70" fillId="0" borderId="13" xfId="0" applyFont="1" applyFill="1" applyBorder="1" applyAlignment="1">
      <alignment horizontal="center" vertical="center" wrapText="1"/>
    </xf>
    <xf numFmtId="0" fontId="70" fillId="0" borderId="19" xfId="0" applyFont="1" applyFill="1" applyBorder="1" applyAlignment="1">
      <alignment horizontal="center" vertical="center" wrapText="1"/>
    </xf>
    <xf numFmtId="0" fontId="73" fillId="0" borderId="0" xfId="0" applyFont="1" applyFill="1" applyBorder="1" applyAlignment="1" applyProtection="1">
      <alignment horizontal="center" vertical="center"/>
      <protection locked="0"/>
    </xf>
    <xf numFmtId="0" fontId="70" fillId="0" borderId="3" xfId="0" applyFont="1" applyFill="1" applyBorder="1" applyAlignment="1">
      <alignment horizontal="center" vertical="center"/>
    </xf>
    <xf numFmtId="0" fontId="77" fillId="0" borderId="0" xfId="0" applyFont="1" applyFill="1" applyBorder="1" applyAlignment="1" applyProtection="1">
      <alignment horizontal="center" vertical="center"/>
      <protection locked="0"/>
    </xf>
    <xf numFmtId="0" fontId="73" fillId="0" borderId="0" xfId="0" applyFont="1" applyFill="1" applyBorder="1" applyAlignment="1">
      <alignment horizontal="center" vertical="center"/>
    </xf>
    <xf numFmtId="0" fontId="70" fillId="0" borderId="17" xfId="0" applyFont="1" applyFill="1" applyBorder="1" applyAlignment="1" applyProtection="1">
      <alignment horizontal="left" vertical="center" wrapText="1"/>
      <protection locked="0"/>
    </xf>
    <xf numFmtId="0" fontId="78" fillId="0" borderId="0" xfId="0" applyFont="1" applyFill="1" applyBorder="1" applyAlignment="1">
      <alignment horizontal="left" vertical="center" wrapText="1"/>
    </xf>
    <xf numFmtId="0" fontId="70" fillId="0" borderId="0" xfId="0" applyFont="1" applyFill="1" applyBorder="1" applyAlignment="1" applyProtection="1">
      <alignment horizontal="center" vertical="center"/>
      <protection locked="0"/>
    </xf>
    <xf numFmtId="0" fontId="70" fillId="0" borderId="0" xfId="0" applyFont="1" applyFill="1" applyBorder="1" applyAlignment="1" applyProtection="1">
      <alignment horizontal="left" vertical="center" wrapText="1"/>
      <protection locked="0"/>
    </xf>
    <xf numFmtId="0" fontId="70" fillId="0" borderId="15" xfId="0" applyFont="1" applyFill="1" applyBorder="1" applyAlignment="1" applyProtection="1">
      <alignment horizontal="left" vertical="center" wrapText="1"/>
      <protection locked="0"/>
    </xf>
    <xf numFmtId="0" fontId="73" fillId="0" borderId="14" xfId="0" applyFont="1" applyFill="1" applyBorder="1" applyAlignment="1">
      <alignment horizontal="center" vertical="center" wrapText="1"/>
    </xf>
    <xf numFmtId="0" fontId="73" fillId="0" borderId="18" xfId="0" applyFont="1" applyFill="1" applyBorder="1" applyAlignment="1">
      <alignment horizontal="center" vertical="center" wrapText="1"/>
    </xf>
    <xf numFmtId="0" fontId="73" fillId="0" borderId="17" xfId="0" applyFont="1" applyFill="1" applyBorder="1" applyAlignment="1">
      <alignment horizontal="center" vertical="center" wrapText="1"/>
    </xf>
    <xf numFmtId="0" fontId="73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 wrapText="1"/>
    </xf>
    <xf numFmtId="0" fontId="73" fillId="0" borderId="3" xfId="237" applyNumberFormat="1" applyFont="1" applyFill="1" applyBorder="1" applyAlignment="1">
      <alignment horizontal="center" vertical="center" wrapText="1"/>
    </xf>
    <xf numFmtId="0" fontId="73" fillId="0" borderId="14" xfId="0" applyFont="1" applyFill="1" applyBorder="1" applyAlignment="1" applyProtection="1">
      <alignment horizontal="center" vertical="center" wrapText="1"/>
      <protection locked="0"/>
    </xf>
    <xf numFmtId="0" fontId="73" fillId="0" borderId="18" xfId="0" applyFont="1" applyFill="1" applyBorder="1" applyAlignment="1" applyProtection="1">
      <alignment horizontal="center" vertical="center" wrapText="1"/>
      <protection locked="0"/>
    </xf>
    <xf numFmtId="0" fontId="79" fillId="0" borderId="0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 applyProtection="1">
      <alignment horizontal="center" vertical="center"/>
      <protection locked="0"/>
    </xf>
    <xf numFmtId="0" fontId="79" fillId="0" borderId="14" xfId="0" applyFont="1" applyFill="1" applyBorder="1" applyAlignment="1">
      <alignment horizontal="left" vertical="center" wrapText="1"/>
    </xf>
    <xf numFmtId="0" fontId="79" fillId="0" borderId="18" xfId="0" applyFont="1" applyFill="1" applyBorder="1" applyAlignment="1">
      <alignment horizontal="left" vertical="center" wrapText="1"/>
    </xf>
    <xf numFmtId="0" fontId="79" fillId="0" borderId="17" xfId="0" applyFont="1" applyFill="1" applyBorder="1" applyAlignment="1">
      <alignment horizontal="left" vertical="center" wrapText="1"/>
    </xf>
    <xf numFmtId="0" fontId="80" fillId="0" borderId="3" xfId="0" applyFont="1" applyFill="1" applyBorder="1" applyAlignment="1">
      <alignment horizontal="center" vertical="center"/>
    </xf>
    <xf numFmtId="0" fontId="80" fillId="0" borderId="3" xfId="0" applyFont="1" applyFill="1" applyBorder="1" applyAlignment="1">
      <alignment horizontal="center" vertical="center" wrapText="1"/>
    </xf>
    <xf numFmtId="0" fontId="80" fillId="0" borderId="13" xfId="0" applyFont="1" applyFill="1" applyBorder="1" applyAlignment="1">
      <alignment horizontal="center" vertical="center" wrapText="1"/>
    </xf>
    <xf numFmtId="0" fontId="80" fillId="0" borderId="20" xfId="0" applyFont="1" applyFill="1" applyBorder="1" applyAlignment="1">
      <alignment horizontal="center" vertical="center" wrapText="1"/>
    </xf>
    <xf numFmtId="0" fontId="79" fillId="0" borderId="14" xfId="0" applyFont="1" applyFill="1" applyBorder="1" applyAlignment="1">
      <alignment horizontal="center" vertical="center" wrapText="1"/>
    </xf>
    <xf numFmtId="0" fontId="79" fillId="0" borderId="18" xfId="0" applyFont="1" applyFill="1" applyBorder="1" applyAlignment="1">
      <alignment horizontal="center" vertical="center" wrapText="1"/>
    </xf>
    <xf numFmtId="0" fontId="79" fillId="0" borderId="17" xfId="0" applyFont="1" applyFill="1" applyBorder="1" applyAlignment="1">
      <alignment horizontal="center" vertical="center" wrapText="1"/>
    </xf>
    <xf numFmtId="0" fontId="79" fillId="0" borderId="3" xfId="0" applyFont="1" applyFill="1" applyBorder="1" applyAlignment="1">
      <alignment horizontal="left" vertical="center"/>
    </xf>
    <xf numFmtId="0" fontId="65" fillId="0" borderId="0" xfId="0" applyFont="1" applyFill="1" applyBorder="1" applyAlignment="1">
      <alignment horizontal="left" vertical="center" wrapText="1"/>
    </xf>
    <xf numFmtId="0" fontId="68" fillId="0" borderId="14" xfId="245" applyFont="1" applyFill="1" applyBorder="1" applyAlignment="1">
      <alignment horizontal="center" vertical="center" wrapText="1"/>
    </xf>
    <xf numFmtId="0" fontId="68" fillId="0" borderId="18" xfId="245" applyFont="1" applyFill="1" applyBorder="1" applyAlignment="1">
      <alignment horizontal="center" vertical="center" wrapText="1"/>
    </xf>
    <xf numFmtId="0" fontId="68" fillId="0" borderId="17" xfId="245" applyFont="1" applyFill="1" applyBorder="1" applyAlignment="1">
      <alignment horizontal="center" vertical="center" wrapText="1"/>
    </xf>
    <xf numFmtId="0" fontId="68" fillId="0" borderId="0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/>
    </xf>
    <xf numFmtId="0" fontId="65" fillId="0" borderId="20" xfId="0" applyFont="1" applyFill="1" applyBorder="1" applyAlignment="1">
      <alignment horizontal="center" vertical="center" wrapText="1"/>
    </xf>
    <xf numFmtId="0" fontId="65" fillId="0" borderId="0" xfId="0" applyFont="1" applyFill="1" applyAlignment="1" applyProtection="1">
      <alignment horizontal="center" vertical="center"/>
      <protection locked="0"/>
    </xf>
    <xf numFmtId="0" fontId="4" fillId="0" borderId="14" xfId="245" applyFont="1" applyFill="1" applyBorder="1" applyAlignment="1">
      <alignment horizontal="center" vertical="center" wrapText="1"/>
    </xf>
    <xf numFmtId="0" fontId="4" fillId="0" borderId="18" xfId="245" applyFont="1" applyFill="1" applyBorder="1" applyAlignment="1">
      <alignment horizontal="center" vertical="center" wrapText="1"/>
    </xf>
    <xf numFmtId="0" fontId="4" fillId="0" borderId="17" xfId="245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245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82" fillId="0" borderId="0" xfId="0" applyFont="1" applyFill="1" applyBorder="1" applyAlignment="1">
      <alignment horizontal="left" vertical="center" wrapText="1"/>
    </xf>
    <xf numFmtId="0" fontId="65" fillId="0" borderId="13" xfId="0" applyFont="1" applyFill="1" applyBorder="1" applyAlignment="1">
      <alignment horizontal="center" vertical="center"/>
    </xf>
    <xf numFmtId="0" fontId="65" fillId="0" borderId="19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center" vertical="center"/>
    </xf>
    <xf numFmtId="0" fontId="68" fillId="0" borderId="14" xfId="237" applyFont="1" applyFill="1" applyBorder="1" applyAlignment="1">
      <alignment horizontal="center" vertical="center"/>
    </xf>
    <xf numFmtId="0" fontId="68" fillId="0" borderId="18" xfId="237" applyFont="1" applyFill="1" applyBorder="1" applyAlignment="1">
      <alignment horizontal="center" vertical="center"/>
    </xf>
    <xf numFmtId="0" fontId="68" fillId="0" borderId="17" xfId="237" applyFont="1" applyFill="1" applyBorder="1" applyAlignment="1">
      <alignment horizontal="center" vertical="center"/>
    </xf>
    <xf numFmtId="0" fontId="68" fillId="0" borderId="0" xfId="237" applyNumberFormat="1" applyFont="1" applyFill="1" applyBorder="1" applyAlignment="1">
      <alignment horizontal="center" vertical="center" wrapText="1"/>
    </xf>
    <xf numFmtId="0" fontId="65" fillId="0" borderId="13" xfId="237" applyNumberFormat="1" applyFont="1" applyFill="1" applyBorder="1" applyAlignment="1">
      <alignment horizontal="center" vertical="center" wrapText="1"/>
    </xf>
    <xf numFmtId="0" fontId="65" fillId="0" borderId="19" xfId="237" applyNumberFormat="1" applyFont="1" applyFill="1" applyBorder="1" applyAlignment="1">
      <alignment horizontal="center" vertical="center" wrapText="1"/>
    </xf>
    <xf numFmtId="0" fontId="65" fillId="0" borderId="21" xfId="0" applyFont="1" applyFill="1" applyBorder="1" applyAlignment="1">
      <alignment horizontal="center" vertical="center" wrapText="1"/>
    </xf>
    <xf numFmtId="0" fontId="65" fillId="0" borderId="22" xfId="0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3" fontId="65" fillId="0" borderId="14" xfId="0" applyNumberFormat="1" applyFont="1" applyFill="1" applyBorder="1" applyAlignment="1">
      <alignment horizontal="center" vertical="center" wrapText="1"/>
    </xf>
    <xf numFmtId="3" fontId="65" fillId="0" borderId="18" xfId="0" applyNumberFormat="1" applyFont="1" applyFill="1" applyBorder="1" applyAlignment="1">
      <alignment horizontal="center" vertical="center" wrapText="1"/>
    </xf>
    <xf numFmtId="3" fontId="65" fillId="0" borderId="17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center" vertical="center"/>
    </xf>
    <xf numFmtId="0" fontId="65" fillId="0" borderId="14" xfId="0" applyFont="1" applyFill="1" applyBorder="1" applyAlignment="1">
      <alignment horizontal="center" vertical="center"/>
    </xf>
    <xf numFmtId="0" fontId="65" fillId="0" borderId="18" xfId="0" applyFont="1" applyFill="1" applyBorder="1" applyAlignment="1">
      <alignment horizontal="center" vertical="center"/>
    </xf>
    <xf numFmtId="0" fontId="65" fillId="0" borderId="17" xfId="0" applyFont="1" applyFill="1" applyBorder="1" applyAlignment="1">
      <alignment horizontal="center" vertical="center"/>
    </xf>
    <xf numFmtId="49" fontId="65" fillId="0" borderId="14" xfId="0" applyNumberFormat="1" applyFont="1" applyFill="1" applyBorder="1" applyAlignment="1">
      <alignment horizontal="left" vertical="center" wrapText="1"/>
    </xf>
    <xf numFmtId="49" fontId="65" fillId="0" borderId="17" xfId="0" applyNumberFormat="1" applyFont="1" applyFill="1" applyBorder="1" applyAlignment="1">
      <alignment horizontal="left" vertical="center" wrapText="1"/>
    </xf>
    <xf numFmtId="170" fontId="65" fillId="0" borderId="14" xfId="0" applyNumberFormat="1" applyFont="1" applyFill="1" applyBorder="1" applyAlignment="1">
      <alignment horizontal="center" vertical="center" wrapText="1"/>
    </xf>
    <xf numFmtId="170" fontId="65" fillId="0" borderId="17" xfId="0" applyNumberFormat="1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center" vertical="center" wrapText="1"/>
    </xf>
    <xf numFmtId="0" fontId="65" fillId="0" borderId="17" xfId="0" applyFont="1" applyFill="1" applyBorder="1" applyAlignment="1">
      <alignment horizontal="center" vertical="center" wrapText="1"/>
    </xf>
    <xf numFmtId="0" fontId="65" fillId="0" borderId="18" xfId="0" applyFont="1" applyFill="1" applyBorder="1" applyAlignment="1">
      <alignment horizontal="center" vertical="center" wrapText="1"/>
    </xf>
    <xf numFmtId="0" fontId="65" fillId="0" borderId="23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0" fontId="65" fillId="0" borderId="24" xfId="0" applyFont="1" applyFill="1" applyBorder="1" applyAlignment="1">
      <alignment horizontal="center" vertical="center" wrapText="1"/>
    </xf>
    <xf numFmtId="0" fontId="65" fillId="0" borderId="15" xfId="0" applyFont="1" applyFill="1" applyBorder="1" applyAlignment="1">
      <alignment horizontal="center" vertical="center" wrapText="1"/>
    </xf>
    <xf numFmtId="0" fontId="65" fillId="0" borderId="19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 vertical="center" wrapText="1"/>
    </xf>
    <xf numFmtId="0" fontId="65" fillId="0" borderId="18" xfId="0" applyFont="1" applyFill="1" applyBorder="1" applyAlignment="1">
      <alignment horizontal="left" vertical="center" wrapText="1"/>
    </xf>
    <xf numFmtId="0" fontId="65" fillId="0" borderId="17" xfId="0" applyFont="1" applyFill="1" applyBorder="1" applyAlignment="1">
      <alignment horizontal="left" vertical="center" wrapText="1"/>
    </xf>
    <xf numFmtId="49" fontId="65" fillId="0" borderId="3" xfId="0" applyNumberFormat="1" applyFont="1" applyFill="1" applyBorder="1" applyAlignment="1">
      <alignment horizontal="left" vertical="center" wrapText="1"/>
    </xf>
    <xf numFmtId="0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center" vertical="center" wrapText="1"/>
    </xf>
    <xf numFmtId="0" fontId="65" fillId="0" borderId="18" xfId="0" applyNumberFormat="1" applyFont="1" applyFill="1" applyBorder="1" applyAlignment="1">
      <alignment horizontal="center" vertical="center" wrapText="1"/>
    </xf>
    <xf numFmtId="0" fontId="65" fillId="0" borderId="17" xfId="0" applyNumberFormat="1" applyFont="1" applyFill="1" applyBorder="1" applyAlignment="1">
      <alignment horizontal="center" vertical="center" wrapText="1"/>
    </xf>
    <xf numFmtId="49" fontId="65" fillId="0" borderId="16" xfId="0" applyNumberFormat="1" applyFont="1" applyFill="1" applyBorder="1" applyAlignment="1">
      <alignment horizontal="right" vertical="center" wrapText="1"/>
    </xf>
    <xf numFmtId="49" fontId="65" fillId="0" borderId="0" xfId="0" applyNumberFormat="1" applyFont="1" applyFill="1" applyBorder="1" applyAlignment="1">
      <alignment horizontal="right" vertical="center" wrapText="1"/>
    </xf>
    <xf numFmtId="0" fontId="65" fillId="0" borderId="14" xfId="0" applyFont="1" applyFill="1" applyBorder="1" applyAlignment="1">
      <alignment horizontal="left" vertical="center"/>
    </xf>
    <xf numFmtId="0" fontId="65" fillId="0" borderId="18" xfId="0" applyFont="1" applyFill="1" applyBorder="1" applyAlignment="1">
      <alignment horizontal="left" vertical="center"/>
    </xf>
    <xf numFmtId="0" fontId="65" fillId="0" borderId="17" xfId="0" applyFont="1" applyFill="1" applyBorder="1" applyAlignment="1">
      <alignment horizontal="left" vertical="center"/>
    </xf>
    <xf numFmtId="0" fontId="68" fillId="0" borderId="14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0" fontId="68" fillId="0" borderId="17" xfId="0" applyFont="1" applyFill="1" applyBorder="1" applyAlignment="1">
      <alignment horizontal="center" vertical="center" wrapText="1"/>
    </xf>
    <xf numFmtId="3" fontId="86" fillId="0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49" fontId="65" fillId="0" borderId="14" xfId="0" applyNumberFormat="1" applyFont="1" applyFill="1" applyBorder="1" applyAlignment="1">
      <alignment horizontal="center" vertical="center" wrapText="1"/>
    </xf>
    <xf numFmtId="49" fontId="65" fillId="0" borderId="17" xfId="0" applyNumberFormat="1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right" vertical="center" wrapText="1"/>
    </xf>
    <xf numFmtId="0" fontId="68" fillId="0" borderId="0" xfId="0" applyFont="1" applyFill="1" applyAlignment="1" applyProtection="1">
      <alignment horizontal="center" vertical="center"/>
      <protection locked="0"/>
    </xf>
    <xf numFmtId="0" fontId="68" fillId="0" borderId="0" xfId="0" applyFont="1" applyFill="1" applyBorder="1" applyAlignment="1" applyProtection="1">
      <alignment horizontal="center" vertical="center"/>
      <protection locked="0"/>
    </xf>
    <xf numFmtId="0" fontId="65" fillId="0" borderId="0" xfId="0" applyFont="1" applyFill="1" applyAlignment="1">
      <alignment vertical="center" wrapText="1"/>
    </xf>
    <xf numFmtId="0" fontId="65" fillId="0" borderId="0" xfId="0" applyFont="1" applyFill="1" applyAlignment="1">
      <alignment vertical="center"/>
    </xf>
    <xf numFmtId="49" fontId="65" fillId="0" borderId="18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justify" vertical="center" wrapText="1" shrinkToFi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68" fillId="0" borderId="15" xfId="0" applyFont="1" applyFill="1" applyBorder="1" applyAlignment="1">
      <alignment horizontal="center" vertical="center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65" fillId="0" borderId="3" xfId="0" applyNumberFormat="1" applyFont="1" applyFill="1" applyBorder="1" applyAlignment="1">
      <alignment horizontal="center" vertical="center" wrapText="1" shrinkToFit="1"/>
    </xf>
    <xf numFmtId="2" fontId="65" fillId="0" borderId="13" xfId="0" applyNumberFormat="1" applyFont="1" applyFill="1" applyBorder="1" applyAlignment="1">
      <alignment horizontal="center" vertical="center" wrapText="1"/>
    </xf>
    <xf numFmtId="2" fontId="65" fillId="0" borderId="19" xfId="0" applyNumberFormat="1" applyFont="1" applyFill="1" applyBorder="1" applyAlignment="1">
      <alignment horizontal="center" vertical="center" wrapText="1"/>
    </xf>
    <xf numFmtId="2" fontId="65" fillId="0" borderId="14" xfId="0" applyNumberFormat="1" applyFont="1" applyFill="1" applyBorder="1" applyAlignment="1">
      <alignment horizontal="center" vertical="center" wrapText="1"/>
    </xf>
    <xf numFmtId="2" fontId="65" fillId="0" borderId="18" xfId="0" applyNumberFormat="1" applyFont="1" applyFill="1" applyBorder="1" applyAlignment="1">
      <alignment horizontal="center" vertical="center" wrapText="1"/>
    </xf>
    <xf numFmtId="2" fontId="65" fillId="0" borderId="17" xfId="0" applyNumberFormat="1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left" vertical="center" wrapText="1" shrinkToFit="1"/>
    </xf>
    <xf numFmtId="0" fontId="65" fillId="0" borderId="18" xfId="0" applyNumberFormat="1" applyFont="1" applyFill="1" applyBorder="1" applyAlignment="1">
      <alignment horizontal="left" vertical="center" wrapText="1" shrinkToFit="1"/>
    </xf>
    <xf numFmtId="0" fontId="65" fillId="0" borderId="17" xfId="0" applyNumberFormat="1" applyFont="1" applyFill="1" applyBorder="1" applyAlignment="1">
      <alignment horizontal="left" vertical="center" wrapText="1" shrinkToFit="1"/>
    </xf>
    <xf numFmtId="0" fontId="65" fillId="0" borderId="15" xfId="0" applyFont="1" applyFill="1" applyBorder="1" applyAlignment="1">
      <alignment horizontal="right" vertical="center"/>
    </xf>
    <xf numFmtId="3" fontId="65" fillId="0" borderId="14" xfId="0" applyNumberFormat="1" applyFont="1" applyFill="1" applyBorder="1" applyAlignment="1">
      <alignment horizontal="center" vertical="center" wrapText="1" shrinkToFit="1"/>
    </xf>
    <xf numFmtId="3" fontId="65" fillId="0" borderId="17" xfId="0" applyNumberFormat="1" applyFont="1" applyFill="1" applyBorder="1" applyAlignment="1">
      <alignment horizontal="center" vertical="center" wrapText="1" shrinkToFit="1"/>
    </xf>
    <xf numFmtId="0" fontId="65" fillId="0" borderId="14" xfId="0" applyNumberFormat="1" applyFont="1" applyFill="1" applyBorder="1" applyAlignment="1">
      <alignment horizontal="center"/>
    </xf>
    <xf numFmtId="0" fontId="65" fillId="0" borderId="17" xfId="0" applyNumberFormat="1" applyFont="1" applyFill="1" applyBorder="1" applyAlignment="1">
      <alignment horizontal="center"/>
    </xf>
    <xf numFmtId="0" fontId="65" fillId="0" borderId="0" xfId="0" applyFont="1" applyFill="1" applyAlignment="1">
      <alignment horizontal="right" vertical="center"/>
    </xf>
    <xf numFmtId="0" fontId="70" fillId="0" borderId="23" xfId="0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70" fillId="0" borderId="25" xfId="0" applyFont="1" applyFill="1" applyBorder="1" applyAlignment="1">
      <alignment horizontal="center" vertical="center" wrapText="1"/>
    </xf>
    <xf numFmtId="0" fontId="70" fillId="0" borderId="26" xfId="0" applyFont="1" applyFill="1" applyBorder="1" applyAlignment="1">
      <alignment horizontal="center" vertical="center" wrapText="1"/>
    </xf>
    <xf numFmtId="0" fontId="70" fillId="0" borderId="24" xfId="0" applyFont="1" applyFill="1" applyBorder="1" applyAlignment="1">
      <alignment horizontal="center" vertical="center" wrapText="1"/>
    </xf>
    <xf numFmtId="0" fontId="70" fillId="0" borderId="22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/>
    </xf>
    <xf numFmtId="0" fontId="65" fillId="0" borderId="18" xfId="0" applyFont="1" applyFill="1" applyBorder="1" applyAlignment="1">
      <alignment horizontal="left"/>
    </xf>
    <xf numFmtId="0" fontId="65" fillId="0" borderId="17" xfId="0" applyFont="1" applyFill="1" applyBorder="1" applyAlignment="1">
      <alignment horizontal="left"/>
    </xf>
    <xf numFmtId="0" fontId="65" fillId="0" borderId="13" xfId="0" applyFont="1" applyFill="1" applyBorder="1" applyAlignment="1">
      <alignment horizontal="center" vertical="center" wrapText="1" shrinkToFit="1"/>
    </xf>
    <xf numFmtId="0" fontId="65" fillId="0" borderId="20" xfId="0" applyFont="1" applyFill="1" applyBorder="1" applyAlignment="1">
      <alignment horizontal="center" vertical="center" wrapText="1" shrinkToFit="1"/>
    </xf>
    <xf numFmtId="0" fontId="65" fillId="0" borderId="19" xfId="0" applyFont="1" applyFill="1" applyBorder="1" applyAlignment="1">
      <alignment horizontal="center" vertical="center" wrapText="1" shrinkToFit="1"/>
    </xf>
    <xf numFmtId="0" fontId="65" fillId="0" borderId="3" xfId="0" applyFont="1" applyFill="1" applyBorder="1" applyAlignment="1">
      <alignment horizontal="left" vertical="center" wrapText="1" shrinkToFit="1"/>
    </xf>
    <xf numFmtId="177" fontId="65" fillId="0" borderId="3" xfId="0" applyNumberFormat="1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center" vertical="center" wrapText="1" shrinkToFit="1"/>
    </xf>
    <xf numFmtId="0" fontId="65" fillId="0" borderId="17" xfId="0" applyNumberFormat="1" applyFont="1" applyFill="1" applyBorder="1" applyAlignment="1">
      <alignment horizontal="center" vertical="center" wrapText="1" shrinkToFit="1"/>
    </xf>
    <xf numFmtId="0" fontId="70" fillId="0" borderId="23" xfId="0" applyFont="1" applyFill="1" applyBorder="1" applyAlignment="1">
      <alignment horizontal="center" vertical="center" wrapText="1" shrinkToFit="1"/>
    </xf>
    <xf numFmtId="0" fontId="70" fillId="0" borderId="21" xfId="0" applyFont="1" applyFill="1" applyBorder="1" applyAlignment="1">
      <alignment horizontal="center" vertical="center" wrapText="1" shrinkToFit="1"/>
    </xf>
    <xf numFmtId="0" fontId="70" fillId="0" borderId="25" xfId="0" applyFont="1" applyFill="1" applyBorder="1" applyAlignment="1">
      <alignment horizontal="center" vertical="center" wrapText="1" shrinkToFit="1"/>
    </xf>
    <xf numFmtId="0" fontId="70" fillId="0" borderId="26" xfId="0" applyFont="1" applyFill="1" applyBorder="1" applyAlignment="1">
      <alignment horizontal="center" vertical="center" wrapText="1" shrinkToFit="1"/>
    </xf>
    <xf numFmtId="0" fontId="70" fillId="0" borderId="24" xfId="0" applyFont="1" applyFill="1" applyBorder="1" applyAlignment="1">
      <alignment horizontal="center" vertical="center" wrapText="1" shrinkToFit="1"/>
    </xf>
    <xf numFmtId="0" fontId="70" fillId="0" borderId="22" xfId="0" applyFont="1" applyFill="1" applyBorder="1" applyAlignment="1">
      <alignment horizontal="center" vertical="center" wrapText="1" shrinkToFit="1"/>
    </xf>
    <xf numFmtId="0" fontId="70" fillId="0" borderId="16" xfId="0" applyFont="1" applyFill="1" applyBorder="1" applyAlignment="1">
      <alignment horizontal="center" vertical="center" wrapText="1"/>
    </xf>
    <xf numFmtId="0" fontId="70" fillId="0" borderId="15" xfId="0" applyFont="1" applyFill="1" applyBorder="1" applyAlignment="1">
      <alignment horizontal="center" vertical="center" wrapText="1"/>
    </xf>
    <xf numFmtId="0" fontId="70" fillId="0" borderId="14" xfId="0" applyFont="1" applyFill="1" applyBorder="1" applyAlignment="1">
      <alignment horizontal="center" vertical="center"/>
    </xf>
    <xf numFmtId="0" fontId="70" fillId="0" borderId="18" xfId="0" applyFont="1" applyFill="1" applyBorder="1" applyAlignment="1">
      <alignment horizontal="center" vertical="center"/>
    </xf>
    <xf numFmtId="0" fontId="70" fillId="0" borderId="17" xfId="0" applyFont="1" applyFill="1" applyBorder="1" applyAlignment="1">
      <alignment horizontal="center" vertical="center"/>
    </xf>
    <xf numFmtId="0" fontId="70" fillId="0" borderId="14" xfId="0" applyFont="1" applyFill="1" applyBorder="1" applyAlignment="1">
      <alignment horizontal="center" vertical="center" wrapText="1"/>
    </xf>
    <xf numFmtId="0" fontId="70" fillId="0" borderId="18" xfId="0" applyFont="1" applyFill="1" applyBorder="1" applyAlignment="1">
      <alignment horizontal="center" vertical="center" wrapText="1"/>
    </xf>
    <xf numFmtId="0" fontId="70" fillId="0" borderId="17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center" vertical="center" wrapText="1" shrinkToFit="1"/>
    </xf>
    <xf numFmtId="0" fontId="65" fillId="0" borderId="17" xfId="0" applyFont="1" applyFill="1" applyBorder="1" applyAlignment="1">
      <alignment horizontal="center" vertical="center" wrapText="1" shrinkToFit="1"/>
    </xf>
    <xf numFmtId="0" fontId="65" fillId="0" borderId="3" xfId="0" applyFont="1" applyFill="1" applyBorder="1" applyAlignment="1">
      <alignment horizontal="center" vertical="center" wrapText="1" shrinkToFit="1"/>
    </xf>
    <xf numFmtId="0" fontId="65" fillId="0" borderId="14" xfId="0" applyFont="1" applyFill="1" applyBorder="1" applyAlignment="1">
      <alignment horizontal="left" vertical="center" wrapText="1" shrinkToFit="1"/>
    </xf>
    <xf numFmtId="0" fontId="65" fillId="0" borderId="18" xfId="0" applyFont="1" applyFill="1" applyBorder="1" applyAlignment="1">
      <alignment horizontal="left" vertical="center" wrapText="1" shrinkToFit="1"/>
    </xf>
    <xf numFmtId="0" fontId="65" fillId="0" borderId="17" xfId="0" applyFont="1" applyFill="1" applyBorder="1" applyAlignment="1">
      <alignment horizontal="left" vertical="center" wrapText="1" shrinkToFit="1"/>
    </xf>
    <xf numFmtId="0" fontId="70" fillId="0" borderId="16" xfId="0" applyFont="1" applyFill="1" applyBorder="1" applyAlignment="1">
      <alignment horizontal="center" vertical="center" wrapText="1" shrinkToFit="1"/>
    </xf>
    <xf numFmtId="0" fontId="70" fillId="0" borderId="0" xfId="0" applyFont="1" applyFill="1" applyBorder="1" applyAlignment="1">
      <alignment horizontal="center" vertical="center" wrapText="1" shrinkToFit="1"/>
    </xf>
    <xf numFmtId="0" fontId="70" fillId="0" borderId="15" xfId="0" applyFont="1" applyFill="1" applyBorder="1" applyAlignment="1">
      <alignment horizontal="center" vertical="center" wrapText="1" shrinkToFit="1"/>
    </xf>
    <xf numFmtId="3" fontId="65" fillId="0" borderId="3" xfId="0" applyNumberFormat="1" applyFont="1" applyFill="1" applyBorder="1" applyAlignment="1">
      <alignment horizontal="left" vertical="center" wrapText="1"/>
    </xf>
    <xf numFmtId="0" fontId="83" fillId="0" borderId="0" xfId="0" applyFont="1" applyFill="1" applyBorder="1" applyAlignment="1">
      <alignment horizontal="left" wrapText="1"/>
    </xf>
    <xf numFmtId="0" fontId="83" fillId="0" borderId="0" xfId="0" applyFont="1" applyFill="1" applyBorder="1" applyAlignment="1">
      <alignment horizontal="right" wrapText="1"/>
    </xf>
    <xf numFmtId="0" fontId="65" fillId="0" borderId="0" xfId="0" applyFont="1" applyFill="1" applyAlignment="1" applyProtection="1">
      <alignment horizontal="right" vertical="center"/>
      <protection locked="0"/>
    </xf>
    <xf numFmtId="169" fontId="73" fillId="0" borderId="0" xfId="0" applyNumberFormat="1" applyFont="1" applyFill="1" applyBorder="1" applyAlignment="1" applyProtection="1">
      <alignment horizontal="center" vertical="center"/>
      <protection locked="0"/>
    </xf>
    <xf numFmtId="0" fontId="73" fillId="0" borderId="0" xfId="0" applyFont="1" applyFill="1" applyBorder="1" applyAlignment="1" applyProtection="1">
      <alignment horizontal="left" vertical="center"/>
      <protection locked="0"/>
    </xf>
    <xf numFmtId="3" fontId="88" fillId="0" borderId="3" xfId="0" applyNumberFormat="1" applyFont="1" applyFill="1" applyBorder="1" applyAlignment="1">
      <alignment horizontal="center" vertical="center" wrapText="1"/>
    </xf>
  </cellXfs>
  <cellStyles count="353">
    <cellStyle name="_Fakt_2" xfId="1" xr:uid="{00000000-0005-0000-0000-000000000000}"/>
    <cellStyle name="_rozhufrovka 2009" xfId="2" xr:uid="{00000000-0005-0000-0000-000001000000}"/>
    <cellStyle name="_АТиСТ 5а МТР липень 2008" xfId="3" xr:uid="{00000000-0005-0000-0000-000002000000}"/>
    <cellStyle name="_ПРГК сводний_" xfId="4" xr:uid="{00000000-0005-0000-0000-000003000000}"/>
    <cellStyle name="_УТГ" xfId="5" xr:uid="{00000000-0005-0000-0000-000004000000}"/>
    <cellStyle name="_Феодосия 5а МТР липень 2008" xfId="6" xr:uid="{00000000-0005-0000-0000-000005000000}"/>
    <cellStyle name="_ХТГ довідка." xfId="7" xr:uid="{00000000-0005-0000-0000-000006000000}"/>
    <cellStyle name="_Шебелинка 5а МТР липень 2008" xfId="8" xr:uid="{00000000-0005-0000-0000-000007000000}"/>
    <cellStyle name="20% - Accent1" xfId="9" xr:uid="{00000000-0005-0000-0000-000008000000}"/>
    <cellStyle name="20% - Accent2" xfId="10" xr:uid="{00000000-0005-0000-0000-000009000000}"/>
    <cellStyle name="20% - Accent3" xfId="11" xr:uid="{00000000-0005-0000-0000-00000A000000}"/>
    <cellStyle name="20% - Accent4" xfId="12" xr:uid="{00000000-0005-0000-0000-00000B000000}"/>
    <cellStyle name="20% - Accent5" xfId="13" xr:uid="{00000000-0005-0000-0000-00000C000000}"/>
    <cellStyle name="20% - Accent6" xfId="14" xr:uid="{00000000-0005-0000-0000-00000D000000}"/>
    <cellStyle name="20% - Акцент1 2" xfId="15" xr:uid="{00000000-0005-0000-0000-00000E000000}"/>
    <cellStyle name="20% - Акцент1 3" xfId="16" xr:uid="{00000000-0005-0000-0000-00000F000000}"/>
    <cellStyle name="20% - Акцент2 2" xfId="17" xr:uid="{00000000-0005-0000-0000-000010000000}"/>
    <cellStyle name="20% - Акцент2 3" xfId="18" xr:uid="{00000000-0005-0000-0000-000011000000}"/>
    <cellStyle name="20% - Акцент3 2" xfId="19" xr:uid="{00000000-0005-0000-0000-000012000000}"/>
    <cellStyle name="20% - Акцент3 3" xfId="20" xr:uid="{00000000-0005-0000-0000-000013000000}"/>
    <cellStyle name="20% - Акцент4 2" xfId="21" xr:uid="{00000000-0005-0000-0000-000014000000}"/>
    <cellStyle name="20% - Акцент4 3" xfId="22" xr:uid="{00000000-0005-0000-0000-000015000000}"/>
    <cellStyle name="20% - Акцент5 2" xfId="23" xr:uid="{00000000-0005-0000-0000-000016000000}"/>
    <cellStyle name="20% - Акцент5 3" xfId="24" xr:uid="{00000000-0005-0000-0000-000017000000}"/>
    <cellStyle name="20% - Акцент6 2" xfId="25" xr:uid="{00000000-0005-0000-0000-000018000000}"/>
    <cellStyle name="20% - Акцент6 3" xfId="26" xr:uid="{00000000-0005-0000-0000-000019000000}"/>
    <cellStyle name="40% - Accent1" xfId="27" xr:uid="{00000000-0005-0000-0000-00001A000000}"/>
    <cellStyle name="40% - Accent2" xfId="28" xr:uid="{00000000-0005-0000-0000-00001B000000}"/>
    <cellStyle name="40% - Accent3" xfId="29" xr:uid="{00000000-0005-0000-0000-00001C000000}"/>
    <cellStyle name="40% - Accent4" xfId="30" xr:uid="{00000000-0005-0000-0000-00001D000000}"/>
    <cellStyle name="40% - Accent5" xfId="31" xr:uid="{00000000-0005-0000-0000-00001E000000}"/>
    <cellStyle name="40% - Accent6" xfId="32" xr:uid="{00000000-0005-0000-0000-00001F000000}"/>
    <cellStyle name="40% - Акцент1 2" xfId="33" xr:uid="{00000000-0005-0000-0000-000020000000}"/>
    <cellStyle name="40% - Акцент1 3" xfId="34" xr:uid="{00000000-0005-0000-0000-000021000000}"/>
    <cellStyle name="40% - Акцент2 2" xfId="35" xr:uid="{00000000-0005-0000-0000-000022000000}"/>
    <cellStyle name="40% - Акцент2 3" xfId="36" xr:uid="{00000000-0005-0000-0000-000023000000}"/>
    <cellStyle name="40% - Акцент3 2" xfId="37" xr:uid="{00000000-0005-0000-0000-000024000000}"/>
    <cellStyle name="40% - Акцент3 3" xfId="38" xr:uid="{00000000-0005-0000-0000-000025000000}"/>
    <cellStyle name="40% - Акцент4 2" xfId="39" xr:uid="{00000000-0005-0000-0000-000026000000}"/>
    <cellStyle name="40% - Акцент4 3" xfId="40" xr:uid="{00000000-0005-0000-0000-000027000000}"/>
    <cellStyle name="40% - Акцент5 2" xfId="41" xr:uid="{00000000-0005-0000-0000-000028000000}"/>
    <cellStyle name="40% - Акцент5 3" xfId="42" xr:uid="{00000000-0005-0000-0000-000029000000}"/>
    <cellStyle name="40% - Акцент6 2" xfId="43" xr:uid="{00000000-0005-0000-0000-00002A000000}"/>
    <cellStyle name="40% - Акцент6 3" xfId="44" xr:uid="{00000000-0005-0000-0000-00002B000000}"/>
    <cellStyle name="60% - Accent1" xfId="45" xr:uid="{00000000-0005-0000-0000-00002C000000}"/>
    <cellStyle name="60% - Accent2" xfId="46" xr:uid="{00000000-0005-0000-0000-00002D000000}"/>
    <cellStyle name="60% - Accent3" xfId="47" xr:uid="{00000000-0005-0000-0000-00002E000000}"/>
    <cellStyle name="60% - Accent4" xfId="48" xr:uid="{00000000-0005-0000-0000-00002F000000}"/>
    <cellStyle name="60% - Accent5" xfId="49" xr:uid="{00000000-0005-0000-0000-000030000000}"/>
    <cellStyle name="60% - Accent6" xfId="50" xr:uid="{00000000-0005-0000-0000-000031000000}"/>
    <cellStyle name="60% - Акцент1 2" xfId="51" xr:uid="{00000000-0005-0000-0000-000032000000}"/>
    <cellStyle name="60% - Акцент1 3" xfId="52" xr:uid="{00000000-0005-0000-0000-000033000000}"/>
    <cellStyle name="60% - Акцент2 2" xfId="53" xr:uid="{00000000-0005-0000-0000-000034000000}"/>
    <cellStyle name="60% - Акцент2 3" xfId="54" xr:uid="{00000000-0005-0000-0000-000035000000}"/>
    <cellStyle name="60% - Акцент3 2" xfId="55" xr:uid="{00000000-0005-0000-0000-000036000000}"/>
    <cellStyle name="60% - Акцент3 3" xfId="56" xr:uid="{00000000-0005-0000-0000-000037000000}"/>
    <cellStyle name="60% - Акцент4 2" xfId="57" xr:uid="{00000000-0005-0000-0000-000038000000}"/>
    <cellStyle name="60% - Акцент4 3" xfId="58" xr:uid="{00000000-0005-0000-0000-000039000000}"/>
    <cellStyle name="60% - Акцент5 2" xfId="59" xr:uid="{00000000-0005-0000-0000-00003A000000}"/>
    <cellStyle name="60% - Акцент5 3" xfId="60" xr:uid="{00000000-0005-0000-0000-00003B000000}"/>
    <cellStyle name="60% - Акцент6 2" xfId="61" xr:uid="{00000000-0005-0000-0000-00003C000000}"/>
    <cellStyle name="60% - Акцент6 3" xfId="62" xr:uid="{00000000-0005-0000-0000-00003D000000}"/>
    <cellStyle name="Accent1" xfId="63" xr:uid="{00000000-0005-0000-0000-00003E000000}"/>
    <cellStyle name="Accent2" xfId="64" xr:uid="{00000000-0005-0000-0000-00003F000000}"/>
    <cellStyle name="Accent3" xfId="65" xr:uid="{00000000-0005-0000-0000-000040000000}"/>
    <cellStyle name="Accent4" xfId="66" xr:uid="{00000000-0005-0000-0000-000041000000}"/>
    <cellStyle name="Accent5" xfId="67" xr:uid="{00000000-0005-0000-0000-000042000000}"/>
    <cellStyle name="Accent6" xfId="68" xr:uid="{00000000-0005-0000-0000-000043000000}"/>
    <cellStyle name="Bad" xfId="69" xr:uid="{00000000-0005-0000-0000-000044000000}"/>
    <cellStyle name="Calculation" xfId="70" xr:uid="{00000000-0005-0000-0000-000045000000}"/>
    <cellStyle name="Check Cell" xfId="71" xr:uid="{00000000-0005-0000-0000-000046000000}"/>
    <cellStyle name="Column-Header" xfId="72" xr:uid="{00000000-0005-0000-0000-000047000000}"/>
    <cellStyle name="Column-Header 2" xfId="73" xr:uid="{00000000-0005-0000-0000-000048000000}"/>
    <cellStyle name="Column-Header 3" xfId="74" xr:uid="{00000000-0005-0000-0000-000049000000}"/>
    <cellStyle name="Column-Header 4" xfId="75" xr:uid="{00000000-0005-0000-0000-00004A000000}"/>
    <cellStyle name="Column-Header 5" xfId="76" xr:uid="{00000000-0005-0000-0000-00004B000000}"/>
    <cellStyle name="Column-Header 6" xfId="77" xr:uid="{00000000-0005-0000-0000-00004C000000}"/>
    <cellStyle name="Column-Header 7" xfId="78" xr:uid="{00000000-0005-0000-0000-00004D000000}"/>
    <cellStyle name="Column-Header 7 2" xfId="79" xr:uid="{00000000-0005-0000-0000-00004E000000}"/>
    <cellStyle name="Column-Header 8" xfId="80" xr:uid="{00000000-0005-0000-0000-00004F000000}"/>
    <cellStyle name="Column-Header 8 2" xfId="81" xr:uid="{00000000-0005-0000-0000-000050000000}"/>
    <cellStyle name="Column-Header 9" xfId="82" xr:uid="{00000000-0005-0000-0000-000051000000}"/>
    <cellStyle name="Column-Header 9 2" xfId="83" xr:uid="{00000000-0005-0000-0000-000052000000}"/>
    <cellStyle name="Column-Header_Zvit rux-koshtiv 2010 Департамент " xfId="84" xr:uid="{00000000-0005-0000-0000-000053000000}"/>
    <cellStyle name="Comma_2005_03_15-Финансовый_БГ" xfId="85" xr:uid="{00000000-0005-0000-0000-000054000000}"/>
    <cellStyle name="Define-Column" xfId="86" xr:uid="{00000000-0005-0000-0000-000055000000}"/>
    <cellStyle name="Define-Column 10" xfId="87" xr:uid="{00000000-0005-0000-0000-000056000000}"/>
    <cellStyle name="Define-Column 2" xfId="88" xr:uid="{00000000-0005-0000-0000-000057000000}"/>
    <cellStyle name="Define-Column 3" xfId="89" xr:uid="{00000000-0005-0000-0000-000058000000}"/>
    <cellStyle name="Define-Column 4" xfId="90" xr:uid="{00000000-0005-0000-0000-000059000000}"/>
    <cellStyle name="Define-Column 5" xfId="91" xr:uid="{00000000-0005-0000-0000-00005A000000}"/>
    <cellStyle name="Define-Column 6" xfId="92" xr:uid="{00000000-0005-0000-0000-00005B000000}"/>
    <cellStyle name="Define-Column 7" xfId="93" xr:uid="{00000000-0005-0000-0000-00005C000000}"/>
    <cellStyle name="Define-Column 7 2" xfId="94" xr:uid="{00000000-0005-0000-0000-00005D000000}"/>
    <cellStyle name="Define-Column 7 3" xfId="95" xr:uid="{00000000-0005-0000-0000-00005E000000}"/>
    <cellStyle name="Define-Column 8" xfId="96" xr:uid="{00000000-0005-0000-0000-00005F000000}"/>
    <cellStyle name="Define-Column 8 2" xfId="97" xr:uid="{00000000-0005-0000-0000-000060000000}"/>
    <cellStyle name="Define-Column 8 3" xfId="98" xr:uid="{00000000-0005-0000-0000-000061000000}"/>
    <cellStyle name="Define-Column 9" xfId="99" xr:uid="{00000000-0005-0000-0000-000062000000}"/>
    <cellStyle name="Define-Column 9 2" xfId="100" xr:uid="{00000000-0005-0000-0000-000063000000}"/>
    <cellStyle name="Define-Column 9 3" xfId="101" xr:uid="{00000000-0005-0000-0000-000064000000}"/>
    <cellStyle name="Define-Column_Zvit rux-koshtiv 2010 Департамент " xfId="102" xr:uid="{00000000-0005-0000-0000-000065000000}"/>
    <cellStyle name="Explanatory Text" xfId="103" xr:uid="{00000000-0005-0000-0000-000066000000}"/>
    <cellStyle name="FS10" xfId="104" xr:uid="{00000000-0005-0000-0000-000067000000}"/>
    <cellStyle name="Good" xfId="105" xr:uid="{00000000-0005-0000-0000-000068000000}"/>
    <cellStyle name="Heading 1" xfId="106" xr:uid="{00000000-0005-0000-0000-000069000000}"/>
    <cellStyle name="Heading 2" xfId="107" xr:uid="{00000000-0005-0000-0000-00006A000000}"/>
    <cellStyle name="Heading 3" xfId="108" xr:uid="{00000000-0005-0000-0000-00006B000000}"/>
    <cellStyle name="Heading 4" xfId="109" xr:uid="{00000000-0005-0000-0000-00006C000000}"/>
    <cellStyle name="Hyperlink 2" xfId="110" xr:uid="{00000000-0005-0000-0000-00006D000000}"/>
    <cellStyle name="Input" xfId="111" xr:uid="{00000000-0005-0000-0000-00006E000000}"/>
    <cellStyle name="Level0" xfId="112" xr:uid="{00000000-0005-0000-0000-00006F000000}"/>
    <cellStyle name="Level0 10" xfId="113" xr:uid="{00000000-0005-0000-0000-000070000000}"/>
    <cellStyle name="Level0 2" xfId="114" xr:uid="{00000000-0005-0000-0000-000071000000}"/>
    <cellStyle name="Level0 2 2" xfId="115" xr:uid="{00000000-0005-0000-0000-000072000000}"/>
    <cellStyle name="Level0 3" xfId="116" xr:uid="{00000000-0005-0000-0000-000073000000}"/>
    <cellStyle name="Level0 3 2" xfId="117" xr:uid="{00000000-0005-0000-0000-000074000000}"/>
    <cellStyle name="Level0 4" xfId="118" xr:uid="{00000000-0005-0000-0000-000075000000}"/>
    <cellStyle name="Level0 4 2" xfId="119" xr:uid="{00000000-0005-0000-0000-000076000000}"/>
    <cellStyle name="Level0 5" xfId="120" xr:uid="{00000000-0005-0000-0000-000077000000}"/>
    <cellStyle name="Level0 6" xfId="121" xr:uid="{00000000-0005-0000-0000-000078000000}"/>
    <cellStyle name="Level0 7" xfId="122" xr:uid="{00000000-0005-0000-0000-000079000000}"/>
    <cellStyle name="Level0 7 2" xfId="123" xr:uid="{00000000-0005-0000-0000-00007A000000}"/>
    <cellStyle name="Level0 7 3" xfId="124" xr:uid="{00000000-0005-0000-0000-00007B000000}"/>
    <cellStyle name="Level0 8" xfId="125" xr:uid="{00000000-0005-0000-0000-00007C000000}"/>
    <cellStyle name="Level0 8 2" xfId="126" xr:uid="{00000000-0005-0000-0000-00007D000000}"/>
    <cellStyle name="Level0 8 3" xfId="127" xr:uid="{00000000-0005-0000-0000-00007E000000}"/>
    <cellStyle name="Level0 9" xfId="128" xr:uid="{00000000-0005-0000-0000-00007F000000}"/>
    <cellStyle name="Level0 9 2" xfId="129" xr:uid="{00000000-0005-0000-0000-000080000000}"/>
    <cellStyle name="Level0 9 3" xfId="130" xr:uid="{00000000-0005-0000-0000-000081000000}"/>
    <cellStyle name="Level0_Zvit rux-koshtiv 2010 Департамент " xfId="131" xr:uid="{00000000-0005-0000-0000-000082000000}"/>
    <cellStyle name="Level1" xfId="132" xr:uid="{00000000-0005-0000-0000-000083000000}"/>
    <cellStyle name="Level1 2" xfId="133" xr:uid="{00000000-0005-0000-0000-000084000000}"/>
    <cellStyle name="Level1-Numbers" xfId="134" xr:uid="{00000000-0005-0000-0000-000085000000}"/>
    <cellStyle name="Level1-Numbers 2" xfId="135" xr:uid="{00000000-0005-0000-0000-000086000000}"/>
    <cellStyle name="Level1-Numbers-Hide" xfId="136" xr:uid="{00000000-0005-0000-0000-000087000000}"/>
    <cellStyle name="Level2" xfId="137" xr:uid="{00000000-0005-0000-0000-000088000000}"/>
    <cellStyle name="Level2 2" xfId="138" xr:uid="{00000000-0005-0000-0000-000089000000}"/>
    <cellStyle name="Level2-Hide" xfId="139" xr:uid="{00000000-0005-0000-0000-00008A000000}"/>
    <cellStyle name="Level2-Hide 2" xfId="140" xr:uid="{00000000-0005-0000-0000-00008B000000}"/>
    <cellStyle name="Level2-Numbers" xfId="141" xr:uid="{00000000-0005-0000-0000-00008C000000}"/>
    <cellStyle name="Level2-Numbers 2" xfId="142" xr:uid="{00000000-0005-0000-0000-00008D000000}"/>
    <cellStyle name="Level2-Numbers-Hide" xfId="143" xr:uid="{00000000-0005-0000-0000-00008E000000}"/>
    <cellStyle name="Level3" xfId="144" xr:uid="{00000000-0005-0000-0000-00008F000000}"/>
    <cellStyle name="Level3 2" xfId="145" xr:uid="{00000000-0005-0000-0000-000090000000}"/>
    <cellStyle name="Level3 3" xfId="146" xr:uid="{00000000-0005-0000-0000-000091000000}"/>
    <cellStyle name="Level3_План департамент_2010_1207" xfId="147" xr:uid="{00000000-0005-0000-0000-000092000000}"/>
    <cellStyle name="Level3-Hide" xfId="148" xr:uid="{00000000-0005-0000-0000-000093000000}"/>
    <cellStyle name="Level3-Hide 2" xfId="149" xr:uid="{00000000-0005-0000-0000-000094000000}"/>
    <cellStyle name="Level3-Numbers" xfId="150" xr:uid="{00000000-0005-0000-0000-000095000000}"/>
    <cellStyle name="Level3-Numbers 2" xfId="151" xr:uid="{00000000-0005-0000-0000-000096000000}"/>
    <cellStyle name="Level3-Numbers 3" xfId="152" xr:uid="{00000000-0005-0000-0000-000097000000}"/>
    <cellStyle name="Level3-Numbers_План департамент_2010_1207" xfId="153" xr:uid="{00000000-0005-0000-0000-000098000000}"/>
    <cellStyle name="Level3-Numbers-Hide" xfId="154" xr:uid="{00000000-0005-0000-0000-000099000000}"/>
    <cellStyle name="Level4" xfId="155" xr:uid="{00000000-0005-0000-0000-00009A000000}"/>
    <cellStyle name="Level4 2" xfId="156" xr:uid="{00000000-0005-0000-0000-00009B000000}"/>
    <cellStyle name="Level4-Hide" xfId="157" xr:uid="{00000000-0005-0000-0000-00009C000000}"/>
    <cellStyle name="Level4-Hide 2" xfId="158" xr:uid="{00000000-0005-0000-0000-00009D000000}"/>
    <cellStyle name="Level4-Numbers" xfId="159" xr:uid="{00000000-0005-0000-0000-00009E000000}"/>
    <cellStyle name="Level4-Numbers 2" xfId="160" xr:uid="{00000000-0005-0000-0000-00009F000000}"/>
    <cellStyle name="Level4-Numbers-Hide" xfId="161" xr:uid="{00000000-0005-0000-0000-0000A0000000}"/>
    <cellStyle name="Level5" xfId="162" xr:uid="{00000000-0005-0000-0000-0000A1000000}"/>
    <cellStyle name="Level5 2" xfId="163" xr:uid="{00000000-0005-0000-0000-0000A2000000}"/>
    <cellStyle name="Level5-Hide" xfId="164" xr:uid="{00000000-0005-0000-0000-0000A3000000}"/>
    <cellStyle name="Level5-Hide 2" xfId="165" xr:uid="{00000000-0005-0000-0000-0000A4000000}"/>
    <cellStyle name="Level5-Numbers" xfId="166" xr:uid="{00000000-0005-0000-0000-0000A5000000}"/>
    <cellStyle name="Level5-Numbers 2" xfId="167" xr:uid="{00000000-0005-0000-0000-0000A6000000}"/>
    <cellStyle name="Level5-Numbers-Hide" xfId="168" xr:uid="{00000000-0005-0000-0000-0000A7000000}"/>
    <cellStyle name="Level6" xfId="169" xr:uid="{00000000-0005-0000-0000-0000A8000000}"/>
    <cellStyle name="Level6 2" xfId="170" xr:uid="{00000000-0005-0000-0000-0000A9000000}"/>
    <cellStyle name="Level6-Hide" xfId="171" xr:uid="{00000000-0005-0000-0000-0000AA000000}"/>
    <cellStyle name="Level6-Hide 2" xfId="172" xr:uid="{00000000-0005-0000-0000-0000AB000000}"/>
    <cellStyle name="Level6-Numbers" xfId="173" xr:uid="{00000000-0005-0000-0000-0000AC000000}"/>
    <cellStyle name="Level6-Numbers 2" xfId="174" xr:uid="{00000000-0005-0000-0000-0000AD000000}"/>
    <cellStyle name="Level7" xfId="175" xr:uid="{00000000-0005-0000-0000-0000AE000000}"/>
    <cellStyle name="Level7-Hide" xfId="176" xr:uid="{00000000-0005-0000-0000-0000AF000000}"/>
    <cellStyle name="Level7-Numbers" xfId="177" xr:uid="{00000000-0005-0000-0000-0000B0000000}"/>
    <cellStyle name="Linked Cell" xfId="178" xr:uid="{00000000-0005-0000-0000-0000B1000000}"/>
    <cellStyle name="Neutral" xfId="179" xr:uid="{00000000-0005-0000-0000-0000B2000000}"/>
    <cellStyle name="Normal 2" xfId="180" xr:uid="{00000000-0005-0000-0000-0000B3000000}"/>
    <cellStyle name="Normal_2005_03_15-Финансовый_БГ" xfId="181" xr:uid="{00000000-0005-0000-0000-0000B4000000}"/>
    <cellStyle name="Normal_GSE DCF_Model_31_07_09 final" xfId="182" xr:uid="{00000000-0005-0000-0000-0000B5000000}"/>
    <cellStyle name="Note" xfId="183" xr:uid="{00000000-0005-0000-0000-0000B6000000}"/>
    <cellStyle name="Number-Cells" xfId="184" xr:uid="{00000000-0005-0000-0000-0000B7000000}"/>
    <cellStyle name="Number-Cells-Column2" xfId="185" xr:uid="{00000000-0005-0000-0000-0000B8000000}"/>
    <cellStyle name="Number-Cells-Column5" xfId="186" xr:uid="{00000000-0005-0000-0000-0000B9000000}"/>
    <cellStyle name="Output" xfId="187" xr:uid="{00000000-0005-0000-0000-0000BA000000}"/>
    <cellStyle name="Row-Header" xfId="188" xr:uid="{00000000-0005-0000-0000-0000BB000000}"/>
    <cellStyle name="Row-Header 2" xfId="189" xr:uid="{00000000-0005-0000-0000-0000BC000000}"/>
    <cellStyle name="Title" xfId="190" xr:uid="{00000000-0005-0000-0000-0000BD000000}"/>
    <cellStyle name="Total" xfId="191" xr:uid="{00000000-0005-0000-0000-0000BE000000}"/>
    <cellStyle name="Warning Text" xfId="192" xr:uid="{00000000-0005-0000-0000-0000BF000000}"/>
    <cellStyle name="Акцент1 2" xfId="193" xr:uid="{00000000-0005-0000-0000-0000C0000000}"/>
    <cellStyle name="Акцент1 3" xfId="194" xr:uid="{00000000-0005-0000-0000-0000C1000000}"/>
    <cellStyle name="Акцент2 2" xfId="195" xr:uid="{00000000-0005-0000-0000-0000C2000000}"/>
    <cellStyle name="Акцент2 3" xfId="196" xr:uid="{00000000-0005-0000-0000-0000C3000000}"/>
    <cellStyle name="Акцент3 2" xfId="197" xr:uid="{00000000-0005-0000-0000-0000C4000000}"/>
    <cellStyle name="Акцент3 3" xfId="198" xr:uid="{00000000-0005-0000-0000-0000C5000000}"/>
    <cellStyle name="Акцент4 2" xfId="199" xr:uid="{00000000-0005-0000-0000-0000C6000000}"/>
    <cellStyle name="Акцент4 3" xfId="200" xr:uid="{00000000-0005-0000-0000-0000C7000000}"/>
    <cellStyle name="Акцент5 2" xfId="201" xr:uid="{00000000-0005-0000-0000-0000C8000000}"/>
    <cellStyle name="Акцент5 3" xfId="202" xr:uid="{00000000-0005-0000-0000-0000C9000000}"/>
    <cellStyle name="Акцент6 2" xfId="203" xr:uid="{00000000-0005-0000-0000-0000CA000000}"/>
    <cellStyle name="Акцент6 3" xfId="204" xr:uid="{00000000-0005-0000-0000-0000CB000000}"/>
    <cellStyle name="Ввод  2" xfId="205" xr:uid="{00000000-0005-0000-0000-0000CC000000}"/>
    <cellStyle name="Ввод  3" xfId="206" xr:uid="{00000000-0005-0000-0000-0000CD000000}"/>
    <cellStyle name="Вывод 2" xfId="207" xr:uid="{00000000-0005-0000-0000-0000CE000000}"/>
    <cellStyle name="Вывод 3" xfId="208" xr:uid="{00000000-0005-0000-0000-0000CF000000}"/>
    <cellStyle name="Вычисление 2" xfId="209" xr:uid="{00000000-0005-0000-0000-0000D0000000}"/>
    <cellStyle name="Вычисление 3" xfId="210" xr:uid="{00000000-0005-0000-0000-0000D1000000}"/>
    <cellStyle name="Денежный 2" xfId="211" xr:uid="{00000000-0005-0000-0000-0000D2000000}"/>
    <cellStyle name="Заголовок 1 2" xfId="212" xr:uid="{00000000-0005-0000-0000-0000D3000000}"/>
    <cellStyle name="Заголовок 1 3" xfId="213" xr:uid="{00000000-0005-0000-0000-0000D4000000}"/>
    <cellStyle name="Заголовок 2 2" xfId="214" xr:uid="{00000000-0005-0000-0000-0000D5000000}"/>
    <cellStyle name="Заголовок 2 3" xfId="215" xr:uid="{00000000-0005-0000-0000-0000D6000000}"/>
    <cellStyle name="Заголовок 3 2" xfId="216" xr:uid="{00000000-0005-0000-0000-0000D7000000}"/>
    <cellStyle name="Заголовок 3 3" xfId="217" xr:uid="{00000000-0005-0000-0000-0000D8000000}"/>
    <cellStyle name="Заголовок 4 2" xfId="218" xr:uid="{00000000-0005-0000-0000-0000D9000000}"/>
    <cellStyle name="Заголовок 4 3" xfId="219" xr:uid="{00000000-0005-0000-0000-0000DA000000}"/>
    <cellStyle name="Итог 2" xfId="220" xr:uid="{00000000-0005-0000-0000-0000DB000000}"/>
    <cellStyle name="Итог 3" xfId="221" xr:uid="{00000000-0005-0000-0000-0000DC000000}"/>
    <cellStyle name="Контрольная ячейка 2" xfId="222" xr:uid="{00000000-0005-0000-0000-0000DD000000}"/>
    <cellStyle name="Контрольная ячейка 3" xfId="223" xr:uid="{00000000-0005-0000-0000-0000DE000000}"/>
    <cellStyle name="Название 2" xfId="224" xr:uid="{00000000-0005-0000-0000-0000DF000000}"/>
    <cellStyle name="Название 3" xfId="225" xr:uid="{00000000-0005-0000-0000-0000E0000000}"/>
    <cellStyle name="Нейтральный 2" xfId="226" xr:uid="{00000000-0005-0000-0000-0000E1000000}"/>
    <cellStyle name="Нейтральный 3" xfId="227" xr:uid="{00000000-0005-0000-0000-0000E2000000}"/>
    <cellStyle name="Обычный" xfId="0" builtinId="0"/>
    <cellStyle name="Обычный 10" xfId="228" xr:uid="{00000000-0005-0000-0000-0000E4000000}"/>
    <cellStyle name="Обычный 11" xfId="229" xr:uid="{00000000-0005-0000-0000-0000E5000000}"/>
    <cellStyle name="Обычный 12" xfId="230" xr:uid="{00000000-0005-0000-0000-0000E6000000}"/>
    <cellStyle name="Обычный 13" xfId="231" xr:uid="{00000000-0005-0000-0000-0000E7000000}"/>
    <cellStyle name="Обычный 14" xfId="232" xr:uid="{00000000-0005-0000-0000-0000E8000000}"/>
    <cellStyle name="Обычный 15" xfId="233" xr:uid="{00000000-0005-0000-0000-0000E9000000}"/>
    <cellStyle name="Обычный 16" xfId="234" xr:uid="{00000000-0005-0000-0000-0000EA000000}"/>
    <cellStyle name="Обычный 17" xfId="235" xr:uid="{00000000-0005-0000-0000-0000EB000000}"/>
    <cellStyle name="Обычный 18" xfId="236" xr:uid="{00000000-0005-0000-0000-0000EC000000}"/>
    <cellStyle name="Обычный 2" xfId="237" xr:uid="{00000000-0005-0000-0000-0000ED000000}"/>
    <cellStyle name="Обычный 2 10" xfId="238" xr:uid="{00000000-0005-0000-0000-0000EE000000}"/>
    <cellStyle name="Обычный 2 11" xfId="239" xr:uid="{00000000-0005-0000-0000-0000EF000000}"/>
    <cellStyle name="Обычный 2 12" xfId="240" xr:uid="{00000000-0005-0000-0000-0000F0000000}"/>
    <cellStyle name="Обычный 2 13" xfId="241" xr:uid="{00000000-0005-0000-0000-0000F1000000}"/>
    <cellStyle name="Обычный 2 14" xfId="242" xr:uid="{00000000-0005-0000-0000-0000F2000000}"/>
    <cellStyle name="Обычный 2 15" xfId="243" xr:uid="{00000000-0005-0000-0000-0000F3000000}"/>
    <cellStyle name="Обычный 2 16" xfId="244" xr:uid="{00000000-0005-0000-0000-0000F4000000}"/>
    <cellStyle name="Обычный 2 2" xfId="245" xr:uid="{00000000-0005-0000-0000-0000F5000000}"/>
    <cellStyle name="Обычный 2 2 2" xfId="246" xr:uid="{00000000-0005-0000-0000-0000F6000000}"/>
    <cellStyle name="Обычный 2 2 3" xfId="247" xr:uid="{00000000-0005-0000-0000-0000F7000000}"/>
    <cellStyle name="Обычный 2 2_Расшифровка прочих" xfId="248" xr:uid="{00000000-0005-0000-0000-0000F8000000}"/>
    <cellStyle name="Обычный 2 3" xfId="249" xr:uid="{00000000-0005-0000-0000-0000F9000000}"/>
    <cellStyle name="Обычный 2 4" xfId="250" xr:uid="{00000000-0005-0000-0000-0000FA000000}"/>
    <cellStyle name="Обычный 2 5" xfId="251" xr:uid="{00000000-0005-0000-0000-0000FB000000}"/>
    <cellStyle name="Обычный 2 6" xfId="252" xr:uid="{00000000-0005-0000-0000-0000FC000000}"/>
    <cellStyle name="Обычный 2 7" xfId="253" xr:uid="{00000000-0005-0000-0000-0000FD000000}"/>
    <cellStyle name="Обычный 2 8" xfId="254" xr:uid="{00000000-0005-0000-0000-0000FE000000}"/>
    <cellStyle name="Обычный 2 9" xfId="255" xr:uid="{00000000-0005-0000-0000-0000FF000000}"/>
    <cellStyle name="Обычный 2_2604-2010" xfId="256" xr:uid="{00000000-0005-0000-0000-000000010000}"/>
    <cellStyle name="Обычный 3" xfId="257" xr:uid="{00000000-0005-0000-0000-000001010000}"/>
    <cellStyle name="Обычный 3 10" xfId="258" xr:uid="{00000000-0005-0000-0000-000002010000}"/>
    <cellStyle name="Обычный 3 11" xfId="259" xr:uid="{00000000-0005-0000-0000-000003010000}"/>
    <cellStyle name="Обычный 3 12" xfId="260" xr:uid="{00000000-0005-0000-0000-000004010000}"/>
    <cellStyle name="Обычный 3 13" xfId="261" xr:uid="{00000000-0005-0000-0000-000005010000}"/>
    <cellStyle name="Обычный 3 14" xfId="262" xr:uid="{00000000-0005-0000-0000-000006010000}"/>
    <cellStyle name="Обычный 3 2" xfId="263" xr:uid="{00000000-0005-0000-0000-000007010000}"/>
    <cellStyle name="Обычный 3 3" xfId="264" xr:uid="{00000000-0005-0000-0000-000008010000}"/>
    <cellStyle name="Обычный 3 4" xfId="265" xr:uid="{00000000-0005-0000-0000-000009010000}"/>
    <cellStyle name="Обычный 3 5" xfId="266" xr:uid="{00000000-0005-0000-0000-00000A010000}"/>
    <cellStyle name="Обычный 3 6" xfId="267" xr:uid="{00000000-0005-0000-0000-00000B010000}"/>
    <cellStyle name="Обычный 3 7" xfId="268" xr:uid="{00000000-0005-0000-0000-00000C010000}"/>
    <cellStyle name="Обычный 3 8" xfId="269" xr:uid="{00000000-0005-0000-0000-00000D010000}"/>
    <cellStyle name="Обычный 3 9" xfId="270" xr:uid="{00000000-0005-0000-0000-00000E010000}"/>
    <cellStyle name="Обычный 3_Дефицит_7 млрд_0608_бс" xfId="271" xr:uid="{00000000-0005-0000-0000-00000F010000}"/>
    <cellStyle name="Обычный 4" xfId="272" xr:uid="{00000000-0005-0000-0000-000010010000}"/>
    <cellStyle name="Обычный 5" xfId="273" xr:uid="{00000000-0005-0000-0000-000011010000}"/>
    <cellStyle name="Обычный 5 2" xfId="274" xr:uid="{00000000-0005-0000-0000-000012010000}"/>
    <cellStyle name="Обычный 6" xfId="275" xr:uid="{00000000-0005-0000-0000-000013010000}"/>
    <cellStyle name="Обычный 6 2" xfId="276" xr:uid="{00000000-0005-0000-0000-000014010000}"/>
    <cellStyle name="Обычный 6 3" xfId="277" xr:uid="{00000000-0005-0000-0000-000015010000}"/>
    <cellStyle name="Обычный 6 4" xfId="278" xr:uid="{00000000-0005-0000-0000-000016010000}"/>
    <cellStyle name="Обычный 6_Дефицит_7 млрд_0608_бс" xfId="279" xr:uid="{00000000-0005-0000-0000-000017010000}"/>
    <cellStyle name="Обычный 7" xfId="280" xr:uid="{00000000-0005-0000-0000-000018010000}"/>
    <cellStyle name="Обычный 7 2" xfId="281" xr:uid="{00000000-0005-0000-0000-000019010000}"/>
    <cellStyle name="Обычный 8" xfId="282" xr:uid="{00000000-0005-0000-0000-00001A010000}"/>
    <cellStyle name="Обычный 9" xfId="283" xr:uid="{00000000-0005-0000-0000-00001B010000}"/>
    <cellStyle name="Обычный 9 2" xfId="284" xr:uid="{00000000-0005-0000-0000-00001C010000}"/>
    <cellStyle name="Плохой 2" xfId="285" xr:uid="{00000000-0005-0000-0000-00001D010000}"/>
    <cellStyle name="Плохой 3" xfId="286" xr:uid="{00000000-0005-0000-0000-00001E010000}"/>
    <cellStyle name="Пояснение 2" xfId="287" xr:uid="{00000000-0005-0000-0000-00001F010000}"/>
    <cellStyle name="Пояснение 3" xfId="288" xr:uid="{00000000-0005-0000-0000-000020010000}"/>
    <cellStyle name="Примечание 2" xfId="289" xr:uid="{00000000-0005-0000-0000-000021010000}"/>
    <cellStyle name="Примечание 3" xfId="290" xr:uid="{00000000-0005-0000-0000-000022010000}"/>
    <cellStyle name="Процентный 2" xfId="291" xr:uid="{00000000-0005-0000-0000-000023010000}"/>
    <cellStyle name="Процентный 2 10" xfId="292" xr:uid="{00000000-0005-0000-0000-000024010000}"/>
    <cellStyle name="Процентный 2 11" xfId="293" xr:uid="{00000000-0005-0000-0000-000025010000}"/>
    <cellStyle name="Процентный 2 12" xfId="294" xr:uid="{00000000-0005-0000-0000-000026010000}"/>
    <cellStyle name="Процентный 2 13" xfId="295" xr:uid="{00000000-0005-0000-0000-000027010000}"/>
    <cellStyle name="Процентный 2 14" xfId="296" xr:uid="{00000000-0005-0000-0000-000028010000}"/>
    <cellStyle name="Процентный 2 15" xfId="297" xr:uid="{00000000-0005-0000-0000-000029010000}"/>
    <cellStyle name="Процентный 2 16" xfId="298" xr:uid="{00000000-0005-0000-0000-00002A010000}"/>
    <cellStyle name="Процентный 2 2" xfId="299" xr:uid="{00000000-0005-0000-0000-00002B010000}"/>
    <cellStyle name="Процентный 2 3" xfId="300" xr:uid="{00000000-0005-0000-0000-00002C010000}"/>
    <cellStyle name="Процентный 2 4" xfId="301" xr:uid="{00000000-0005-0000-0000-00002D010000}"/>
    <cellStyle name="Процентный 2 5" xfId="302" xr:uid="{00000000-0005-0000-0000-00002E010000}"/>
    <cellStyle name="Процентный 2 6" xfId="303" xr:uid="{00000000-0005-0000-0000-00002F010000}"/>
    <cellStyle name="Процентный 2 7" xfId="304" xr:uid="{00000000-0005-0000-0000-000030010000}"/>
    <cellStyle name="Процентный 2 8" xfId="305" xr:uid="{00000000-0005-0000-0000-000031010000}"/>
    <cellStyle name="Процентный 2 9" xfId="306" xr:uid="{00000000-0005-0000-0000-000032010000}"/>
    <cellStyle name="Процентный 3" xfId="307" xr:uid="{00000000-0005-0000-0000-000033010000}"/>
    <cellStyle name="Процентный 4" xfId="308" xr:uid="{00000000-0005-0000-0000-000034010000}"/>
    <cellStyle name="Процентный 4 2" xfId="309" xr:uid="{00000000-0005-0000-0000-000035010000}"/>
    <cellStyle name="Связанная ячейка 2" xfId="310" xr:uid="{00000000-0005-0000-0000-000036010000}"/>
    <cellStyle name="Связанная ячейка 3" xfId="311" xr:uid="{00000000-0005-0000-0000-000037010000}"/>
    <cellStyle name="Стиль 1" xfId="312" xr:uid="{00000000-0005-0000-0000-000038010000}"/>
    <cellStyle name="Стиль 1 2" xfId="313" xr:uid="{00000000-0005-0000-0000-000039010000}"/>
    <cellStyle name="Стиль 1 3" xfId="314" xr:uid="{00000000-0005-0000-0000-00003A010000}"/>
    <cellStyle name="Стиль 1 4" xfId="315" xr:uid="{00000000-0005-0000-0000-00003B010000}"/>
    <cellStyle name="Стиль 1 5" xfId="316" xr:uid="{00000000-0005-0000-0000-00003C010000}"/>
    <cellStyle name="Стиль 1 6" xfId="317" xr:uid="{00000000-0005-0000-0000-00003D010000}"/>
    <cellStyle name="Стиль 1 7" xfId="318" xr:uid="{00000000-0005-0000-0000-00003E010000}"/>
    <cellStyle name="Текст предупреждения 2" xfId="319" xr:uid="{00000000-0005-0000-0000-00003F010000}"/>
    <cellStyle name="Текст предупреждения 3" xfId="320" xr:uid="{00000000-0005-0000-0000-000040010000}"/>
    <cellStyle name="Тысячи [0]_1.62" xfId="321" xr:uid="{00000000-0005-0000-0000-000041010000}"/>
    <cellStyle name="Тысячи_1.62" xfId="322" xr:uid="{00000000-0005-0000-0000-000042010000}"/>
    <cellStyle name="Финансовый 2" xfId="323" xr:uid="{00000000-0005-0000-0000-000043010000}"/>
    <cellStyle name="Финансовый 2 10" xfId="324" xr:uid="{00000000-0005-0000-0000-000044010000}"/>
    <cellStyle name="Финансовый 2 11" xfId="325" xr:uid="{00000000-0005-0000-0000-000045010000}"/>
    <cellStyle name="Финансовый 2 12" xfId="326" xr:uid="{00000000-0005-0000-0000-000046010000}"/>
    <cellStyle name="Финансовый 2 13" xfId="327" xr:uid="{00000000-0005-0000-0000-000047010000}"/>
    <cellStyle name="Финансовый 2 14" xfId="328" xr:uid="{00000000-0005-0000-0000-000048010000}"/>
    <cellStyle name="Финансовый 2 15" xfId="329" xr:uid="{00000000-0005-0000-0000-000049010000}"/>
    <cellStyle name="Финансовый 2 16" xfId="330" xr:uid="{00000000-0005-0000-0000-00004A010000}"/>
    <cellStyle name="Финансовый 2 17" xfId="331" xr:uid="{00000000-0005-0000-0000-00004B010000}"/>
    <cellStyle name="Финансовый 2 2" xfId="332" xr:uid="{00000000-0005-0000-0000-00004C010000}"/>
    <cellStyle name="Финансовый 2 3" xfId="333" xr:uid="{00000000-0005-0000-0000-00004D010000}"/>
    <cellStyle name="Финансовый 2 4" xfId="334" xr:uid="{00000000-0005-0000-0000-00004E010000}"/>
    <cellStyle name="Финансовый 2 5" xfId="335" xr:uid="{00000000-0005-0000-0000-00004F010000}"/>
    <cellStyle name="Финансовый 2 6" xfId="336" xr:uid="{00000000-0005-0000-0000-000050010000}"/>
    <cellStyle name="Финансовый 2 7" xfId="337" xr:uid="{00000000-0005-0000-0000-000051010000}"/>
    <cellStyle name="Финансовый 2 8" xfId="338" xr:uid="{00000000-0005-0000-0000-000052010000}"/>
    <cellStyle name="Финансовый 2 9" xfId="339" xr:uid="{00000000-0005-0000-0000-000053010000}"/>
    <cellStyle name="Финансовый 3" xfId="340" xr:uid="{00000000-0005-0000-0000-000054010000}"/>
    <cellStyle name="Финансовый 3 2" xfId="341" xr:uid="{00000000-0005-0000-0000-000055010000}"/>
    <cellStyle name="Финансовый 4" xfId="342" xr:uid="{00000000-0005-0000-0000-000056010000}"/>
    <cellStyle name="Финансовый 4 2" xfId="343" xr:uid="{00000000-0005-0000-0000-000057010000}"/>
    <cellStyle name="Финансовый 4 3" xfId="344" xr:uid="{00000000-0005-0000-0000-000058010000}"/>
    <cellStyle name="Финансовый 5" xfId="345" xr:uid="{00000000-0005-0000-0000-000059010000}"/>
    <cellStyle name="Финансовый 6" xfId="346" xr:uid="{00000000-0005-0000-0000-00005A010000}"/>
    <cellStyle name="Финансовый 7" xfId="347" xr:uid="{00000000-0005-0000-0000-00005B010000}"/>
    <cellStyle name="Хороший 2" xfId="348" xr:uid="{00000000-0005-0000-0000-00005C010000}"/>
    <cellStyle name="Хороший 3" xfId="349" xr:uid="{00000000-0005-0000-0000-00005D010000}"/>
    <cellStyle name="числовой" xfId="350" xr:uid="{00000000-0005-0000-0000-00005E010000}"/>
    <cellStyle name="Ю" xfId="351" xr:uid="{00000000-0005-0000-0000-00005F010000}"/>
    <cellStyle name="Ю-FreeSet_10" xfId="352" xr:uid="{00000000-0005-0000-0000-00006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1343025</xdr:colOff>
      <xdr:row>78</xdr:row>
      <xdr:rowOff>0</xdr:rowOff>
    </xdr:from>
    <xdr:to>
      <xdr:col>0</xdr:col>
      <xdr:colOff>4733925</xdr:colOff>
      <xdr:row>78</xdr:row>
      <xdr:rowOff>0</xdr:rowOff>
    </xdr:to>
    <xdr:sp macro="" textlink="">
      <xdr:nvSpPr>
        <xdr:cNvPr id="3604" name="Line 1">
          <a:extLst>
            <a:ext uri="{FF2B5EF4-FFF2-40B4-BE49-F238E27FC236}">
              <a16:creationId xmlns:a16="http://schemas.microsoft.com/office/drawing/2014/main" id="{00000000-0008-0000-0000-0000140E0000}"/>
            </a:ext>
          </a:extLst>
        </xdr:cNvPr>
        <xdr:cNvSpPr>
          <a:spLocks noChangeShapeType="1"/>
        </xdr:cNvSpPr>
      </xdr:nvSpPr>
      <xdr:spPr bwMode="auto">
        <a:xfrm>
          <a:off x="1343025" y="28070175"/>
          <a:ext cx="3390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78</xdr:row>
      <xdr:rowOff>0</xdr:rowOff>
    </xdr:from>
    <xdr:to>
      <xdr:col>3</xdr:col>
      <xdr:colOff>1619250</xdr:colOff>
      <xdr:row>78</xdr:row>
      <xdr:rowOff>0</xdr:rowOff>
    </xdr:to>
    <xdr:sp macro="" textlink="">
      <xdr:nvSpPr>
        <xdr:cNvPr id="3605" name="Line 2">
          <a:extLst>
            <a:ext uri="{FF2B5EF4-FFF2-40B4-BE49-F238E27FC236}">
              <a16:creationId xmlns:a16="http://schemas.microsoft.com/office/drawing/2014/main" id="{00000000-0008-0000-0000-0000150E0000}"/>
            </a:ext>
          </a:extLst>
        </xdr:cNvPr>
        <xdr:cNvSpPr>
          <a:spLocks noChangeShapeType="1"/>
        </xdr:cNvSpPr>
      </xdr:nvSpPr>
      <xdr:spPr bwMode="auto">
        <a:xfrm>
          <a:off x="6096000" y="28070175"/>
          <a:ext cx="3190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78</xdr:row>
      <xdr:rowOff>0</xdr:rowOff>
    </xdr:from>
    <xdr:to>
      <xdr:col>6</xdr:col>
      <xdr:colOff>1447800</xdr:colOff>
      <xdr:row>78</xdr:row>
      <xdr:rowOff>0</xdr:rowOff>
    </xdr:to>
    <xdr:sp macro="" textlink="">
      <xdr:nvSpPr>
        <xdr:cNvPr id="3606" name="Line 3">
          <a:extLst>
            <a:ext uri="{FF2B5EF4-FFF2-40B4-BE49-F238E27FC236}">
              <a16:creationId xmlns:a16="http://schemas.microsoft.com/office/drawing/2014/main" id="{00000000-0008-0000-0000-0000160E0000}"/>
            </a:ext>
          </a:extLst>
        </xdr:cNvPr>
        <xdr:cNvSpPr>
          <a:spLocks noChangeShapeType="1"/>
        </xdr:cNvSpPr>
      </xdr:nvSpPr>
      <xdr:spPr bwMode="auto">
        <a:xfrm>
          <a:off x="10915650" y="28070175"/>
          <a:ext cx="3038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1295400</xdr:colOff>
      <xdr:row>115</xdr:row>
      <xdr:rowOff>0</xdr:rowOff>
    </xdr:from>
    <xdr:to>
      <xdr:col>0</xdr:col>
      <xdr:colOff>4981575</xdr:colOff>
      <xdr:row>115</xdr:row>
      <xdr:rowOff>0</xdr:rowOff>
    </xdr:to>
    <xdr:sp macro="" textlink="">
      <xdr:nvSpPr>
        <xdr:cNvPr id="1556" name="Line 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SpPr>
          <a:spLocks noChangeShapeType="1"/>
        </xdr:cNvSpPr>
      </xdr:nvSpPr>
      <xdr:spPr bwMode="auto">
        <a:xfrm>
          <a:off x="1295400" y="44596050"/>
          <a:ext cx="3686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781050</xdr:colOff>
      <xdr:row>115</xdr:row>
      <xdr:rowOff>0</xdr:rowOff>
    </xdr:from>
    <xdr:to>
      <xdr:col>4</xdr:col>
      <xdr:colOff>552450</xdr:colOff>
      <xdr:row>115</xdr:row>
      <xdr:rowOff>0</xdr:rowOff>
    </xdr:to>
    <xdr:sp macro="" textlink="">
      <xdr:nvSpPr>
        <xdr:cNvPr id="1557" name="Line 2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SpPr>
          <a:spLocks noChangeShapeType="1"/>
        </xdr:cNvSpPr>
      </xdr:nvSpPr>
      <xdr:spPr bwMode="auto">
        <a:xfrm>
          <a:off x="5810250" y="44596050"/>
          <a:ext cx="255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0</xdr:rowOff>
    </xdr:from>
    <xdr:to>
      <xdr:col>7</xdr:col>
      <xdr:colOff>1619250</xdr:colOff>
      <xdr:row>115</xdr:row>
      <xdr:rowOff>0</xdr:rowOff>
    </xdr:to>
    <xdr:sp macro="" textlink="">
      <xdr:nvSpPr>
        <xdr:cNvPr id="1558" name="Line 3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SpPr>
          <a:spLocks noChangeShapeType="1"/>
        </xdr:cNvSpPr>
      </xdr:nvSpPr>
      <xdr:spPr bwMode="auto">
        <a:xfrm>
          <a:off x="9791700" y="44596050"/>
          <a:ext cx="2428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1228725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2580" name="Line 1">
          <a:extLst>
            <a:ext uri="{FF2B5EF4-FFF2-40B4-BE49-F238E27FC236}">
              <a16:creationId xmlns:a16="http://schemas.microsoft.com/office/drawing/2014/main" id="{00000000-0008-0000-0200-0000140A0000}"/>
            </a:ext>
          </a:extLst>
        </xdr:cNvPr>
        <xdr:cNvSpPr>
          <a:spLocks noChangeShapeType="1"/>
        </xdr:cNvSpPr>
      </xdr:nvSpPr>
      <xdr:spPr bwMode="auto">
        <a:xfrm>
          <a:off x="1228725" y="16078200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4</xdr:col>
      <xdr:colOff>66675</xdr:colOff>
      <xdr:row>40</xdr:row>
      <xdr:rowOff>0</xdr:rowOff>
    </xdr:to>
    <xdr:sp macro="" textlink="">
      <xdr:nvSpPr>
        <xdr:cNvPr id="2581" name="Line 2">
          <a:extLst>
            <a:ext uri="{FF2B5EF4-FFF2-40B4-BE49-F238E27FC236}">
              <a16:creationId xmlns:a16="http://schemas.microsoft.com/office/drawing/2014/main" id="{00000000-0008-0000-0200-0000150A0000}"/>
            </a:ext>
          </a:extLst>
        </xdr:cNvPr>
        <xdr:cNvSpPr>
          <a:spLocks noChangeShapeType="1"/>
        </xdr:cNvSpPr>
      </xdr:nvSpPr>
      <xdr:spPr bwMode="auto">
        <a:xfrm>
          <a:off x="5295900" y="16078200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923925</xdr:colOff>
      <xdr:row>40</xdr:row>
      <xdr:rowOff>0</xdr:rowOff>
    </xdr:from>
    <xdr:to>
      <xdr:col>6</xdr:col>
      <xdr:colOff>962025</xdr:colOff>
      <xdr:row>40</xdr:row>
      <xdr:rowOff>0</xdr:rowOff>
    </xdr:to>
    <xdr:sp macro="" textlink="">
      <xdr:nvSpPr>
        <xdr:cNvPr id="2582" name="Line 3">
          <a:extLst>
            <a:ext uri="{FF2B5EF4-FFF2-40B4-BE49-F238E27FC236}">
              <a16:creationId xmlns:a16="http://schemas.microsoft.com/office/drawing/2014/main" id="{00000000-0008-0000-0200-0000160A0000}"/>
            </a:ext>
          </a:extLst>
        </xdr:cNvPr>
        <xdr:cNvSpPr>
          <a:spLocks noChangeShapeType="1"/>
        </xdr:cNvSpPr>
      </xdr:nvSpPr>
      <xdr:spPr bwMode="auto">
        <a:xfrm>
          <a:off x="8439150" y="16078200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1009650</xdr:colOff>
      <xdr:row>96</xdr:row>
      <xdr:rowOff>0</xdr:rowOff>
    </xdr:from>
    <xdr:to>
      <xdr:col>0</xdr:col>
      <xdr:colOff>3962400</xdr:colOff>
      <xdr:row>96</xdr:row>
      <xdr:rowOff>0</xdr:rowOff>
    </xdr:to>
    <xdr:sp macro="" textlink="">
      <xdr:nvSpPr>
        <xdr:cNvPr id="4628" name="Line 1">
          <a:extLst>
            <a:ext uri="{FF2B5EF4-FFF2-40B4-BE49-F238E27FC236}">
              <a16:creationId xmlns:a16="http://schemas.microsoft.com/office/drawing/2014/main" id="{00000000-0008-0000-0300-000014120000}"/>
            </a:ext>
          </a:extLst>
        </xdr:cNvPr>
        <xdr:cNvSpPr>
          <a:spLocks noChangeShapeType="1"/>
        </xdr:cNvSpPr>
      </xdr:nvSpPr>
      <xdr:spPr bwMode="auto">
        <a:xfrm>
          <a:off x="1009650" y="27660600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3</xdr:col>
      <xdr:colOff>723900</xdr:colOff>
      <xdr:row>96</xdr:row>
      <xdr:rowOff>0</xdr:rowOff>
    </xdr:to>
    <xdr:sp macro="" textlink="">
      <xdr:nvSpPr>
        <xdr:cNvPr id="4629" name="Line 2">
          <a:extLst>
            <a:ext uri="{FF2B5EF4-FFF2-40B4-BE49-F238E27FC236}">
              <a16:creationId xmlns:a16="http://schemas.microsoft.com/office/drawing/2014/main" id="{00000000-0008-0000-0300-000015120000}"/>
            </a:ext>
          </a:extLst>
        </xdr:cNvPr>
        <xdr:cNvSpPr>
          <a:spLocks noChangeShapeType="1"/>
        </xdr:cNvSpPr>
      </xdr:nvSpPr>
      <xdr:spPr bwMode="auto">
        <a:xfrm>
          <a:off x="4810125" y="2766060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96</xdr:row>
      <xdr:rowOff>0</xdr:rowOff>
    </xdr:from>
    <xdr:to>
      <xdr:col>7</xdr:col>
      <xdr:colOff>38100</xdr:colOff>
      <xdr:row>96</xdr:row>
      <xdr:rowOff>0</xdr:rowOff>
    </xdr:to>
    <xdr:sp macro="" textlink="">
      <xdr:nvSpPr>
        <xdr:cNvPr id="4630" name="Line 3">
          <a:extLst>
            <a:ext uri="{FF2B5EF4-FFF2-40B4-BE49-F238E27FC236}">
              <a16:creationId xmlns:a16="http://schemas.microsoft.com/office/drawing/2014/main" id="{00000000-0008-0000-0300-000016120000}"/>
            </a:ext>
          </a:extLst>
        </xdr:cNvPr>
        <xdr:cNvSpPr>
          <a:spLocks noChangeShapeType="1"/>
        </xdr:cNvSpPr>
      </xdr:nvSpPr>
      <xdr:spPr bwMode="auto">
        <a:xfrm>
          <a:off x="7477125" y="27660600"/>
          <a:ext cx="2133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1009650</xdr:colOff>
      <xdr:row>15</xdr:row>
      <xdr:rowOff>0</xdr:rowOff>
    </xdr:from>
    <xdr:to>
      <xdr:col>0</xdr:col>
      <xdr:colOff>3962400</xdr:colOff>
      <xdr:row>15</xdr:row>
      <xdr:rowOff>0</xdr:rowOff>
    </xdr:to>
    <xdr:sp macro="" textlink="">
      <xdr:nvSpPr>
        <xdr:cNvPr id="5652" name="Line 1">
          <a:extLst>
            <a:ext uri="{FF2B5EF4-FFF2-40B4-BE49-F238E27FC236}">
              <a16:creationId xmlns:a16="http://schemas.microsoft.com/office/drawing/2014/main" id="{00000000-0008-0000-0400-000014160000}"/>
            </a:ext>
          </a:extLst>
        </xdr:cNvPr>
        <xdr:cNvSpPr>
          <a:spLocks noChangeShapeType="1"/>
        </xdr:cNvSpPr>
      </xdr:nvSpPr>
      <xdr:spPr bwMode="auto">
        <a:xfrm>
          <a:off x="1009650" y="7277100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3</xdr:col>
      <xdr:colOff>723900</xdr:colOff>
      <xdr:row>15</xdr:row>
      <xdr:rowOff>0</xdr:rowOff>
    </xdr:to>
    <xdr:sp macro="" textlink="">
      <xdr:nvSpPr>
        <xdr:cNvPr id="5653" name="Line 2">
          <a:extLst>
            <a:ext uri="{FF2B5EF4-FFF2-40B4-BE49-F238E27FC236}">
              <a16:creationId xmlns:a16="http://schemas.microsoft.com/office/drawing/2014/main" id="{00000000-0008-0000-0400-000015160000}"/>
            </a:ext>
          </a:extLst>
        </xdr:cNvPr>
        <xdr:cNvSpPr>
          <a:spLocks noChangeShapeType="1"/>
        </xdr:cNvSpPr>
      </xdr:nvSpPr>
      <xdr:spPr bwMode="auto">
        <a:xfrm>
          <a:off x="5172075" y="7277100"/>
          <a:ext cx="2085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15</xdr:row>
      <xdr:rowOff>0</xdr:rowOff>
    </xdr:from>
    <xdr:to>
      <xdr:col>7</xdr:col>
      <xdr:colOff>38100</xdr:colOff>
      <xdr:row>15</xdr:row>
      <xdr:rowOff>0</xdr:rowOff>
    </xdr:to>
    <xdr:sp macro="" textlink="">
      <xdr:nvSpPr>
        <xdr:cNvPr id="5654" name="Line 3">
          <a:extLst>
            <a:ext uri="{FF2B5EF4-FFF2-40B4-BE49-F238E27FC236}">
              <a16:creationId xmlns:a16="http://schemas.microsoft.com/office/drawing/2014/main" id="{00000000-0008-0000-0400-000016160000}"/>
            </a:ext>
          </a:extLst>
        </xdr:cNvPr>
        <xdr:cNvSpPr>
          <a:spLocks noChangeShapeType="1"/>
        </xdr:cNvSpPr>
      </xdr:nvSpPr>
      <xdr:spPr bwMode="auto">
        <a:xfrm>
          <a:off x="8391525" y="7277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1485900</xdr:colOff>
      <xdr:row>23</xdr:row>
      <xdr:rowOff>0</xdr:rowOff>
    </xdr:from>
    <xdr:to>
      <xdr:col>0</xdr:col>
      <xdr:colOff>5810250</xdr:colOff>
      <xdr:row>23</xdr:row>
      <xdr:rowOff>0</xdr:rowOff>
    </xdr:to>
    <xdr:sp macro="" textlink="">
      <xdr:nvSpPr>
        <xdr:cNvPr id="6676" name="Line 1">
          <a:extLst>
            <a:ext uri="{FF2B5EF4-FFF2-40B4-BE49-F238E27FC236}">
              <a16:creationId xmlns:a16="http://schemas.microsoft.com/office/drawing/2014/main" id="{00000000-0008-0000-0500-0000141A0000}"/>
            </a:ext>
          </a:extLst>
        </xdr:cNvPr>
        <xdr:cNvSpPr>
          <a:spLocks noChangeShapeType="1"/>
        </xdr:cNvSpPr>
      </xdr:nvSpPr>
      <xdr:spPr bwMode="auto">
        <a:xfrm>
          <a:off x="1485900" y="16735425"/>
          <a:ext cx="432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876300</xdr:colOff>
      <xdr:row>23</xdr:row>
      <xdr:rowOff>0</xdr:rowOff>
    </xdr:from>
    <xdr:to>
      <xdr:col>3</xdr:col>
      <xdr:colOff>704850</xdr:colOff>
      <xdr:row>23</xdr:row>
      <xdr:rowOff>0</xdr:rowOff>
    </xdr:to>
    <xdr:sp macro="" textlink="">
      <xdr:nvSpPr>
        <xdr:cNvPr id="6677" name="Line 2">
          <a:extLst>
            <a:ext uri="{FF2B5EF4-FFF2-40B4-BE49-F238E27FC236}">
              <a16:creationId xmlns:a16="http://schemas.microsoft.com/office/drawing/2014/main" id="{00000000-0008-0000-0500-0000151A0000}"/>
            </a:ext>
          </a:extLst>
        </xdr:cNvPr>
        <xdr:cNvSpPr>
          <a:spLocks noChangeShapeType="1"/>
        </xdr:cNvSpPr>
      </xdr:nvSpPr>
      <xdr:spPr bwMode="auto">
        <a:xfrm>
          <a:off x="6696075" y="16735425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285750</xdr:colOff>
      <xdr:row>23</xdr:row>
      <xdr:rowOff>0</xdr:rowOff>
    </xdr:from>
    <xdr:to>
      <xdr:col>5</xdr:col>
      <xdr:colOff>2305050</xdr:colOff>
      <xdr:row>23</xdr:row>
      <xdr:rowOff>0</xdr:rowOff>
    </xdr:to>
    <xdr:sp macro="" textlink="">
      <xdr:nvSpPr>
        <xdr:cNvPr id="6678" name="Line 3">
          <a:extLst>
            <a:ext uri="{FF2B5EF4-FFF2-40B4-BE49-F238E27FC236}">
              <a16:creationId xmlns:a16="http://schemas.microsoft.com/office/drawing/2014/main" id="{00000000-0008-0000-0500-0000161A0000}"/>
            </a:ext>
          </a:extLst>
        </xdr:cNvPr>
        <xdr:cNvSpPr>
          <a:spLocks noChangeShapeType="1"/>
        </xdr:cNvSpPr>
      </xdr:nvSpPr>
      <xdr:spPr bwMode="auto">
        <a:xfrm>
          <a:off x="9858375" y="16735425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60</xdr:row>
      <xdr:rowOff>0</xdr:rowOff>
    </xdr:from>
    <xdr:to>
      <xdr:col>9</xdr:col>
      <xdr:colOff>266700</xdr:colOff>
      <xdr:row>60</xdr:row>
      <xdr:rowOff>0</xdr:rowOff>
    </xdr:to>
    <xdr:sp macro="" textlink="">
      <xdr:nvSpPr>
        <xdr:cNvPr id="7700" name="Line 1">
          <a:extLst>
            <a:ext uri="{FF2B5EF4-FFF2-40B4-BE49-F238E27FC236}">
              <a16:creationId xmlns:a16="http://schemas.microsoft.com/office/drawing/2014/main" id="{00000000-0008-0000-0700-0000141E0000}"/>
            </a:ext>
          </a:extLst>
        </xdr:cNvPr>
        <xdr:cNvSpPr>
          <a:spLocks noChangeShapeType="1"/>
        </xdr:cNvSpPr>
      </xdr:nvSpPr>
      <xdr:spPr bwMode="auto">
        <a:xfrm>
          <a:off x="2552700" y="16687800"/>
          <a:ext cx="416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914400</xdr:colOff>
      <xdr:row>60</xdr:row>
      <xdr:rowOff>0</xdr:rowOff>
    </xdr:from>
    <xdr:to>
      <xdr:col>19</xdr:col>
      <xdr:colOff>800100</xdr:colOff>
      <xdr:row>60</xdr:row>
      <xdr:rowOff>0</xdr:rowOff>
    </xdr:to>
    <xdr:sp macro="" textlink="">
      <xdr:nvSpPr>
        <xdr:cNvPr id="7701" name="Line 2">
          <a:extLst>
            <a:ext uri="{FF2B5EF4-FFF2-40B4-BE49-F238E27FC236}">
              <a16:creationId xmlns:a16="http://schemas.microsoft.com/office/drawing/2014/main" id="{00000000-0008-0000-0700-0000151E0000}"/>
            </a:ext>
          </a:extLst>
        </xdr:cNvPr>
        <xdr:cNvSpPr>
          <a:spLocks noChangeShapeType="1"/>
        </xdr:cNvSpPr>
      </xdr:nvSpPr>
      <xdr:spPr bwMode="auto">
        <a:xfrm flipV="1">
          <a:off x="10639425" y="16687800"/>
          <a:ext cx="441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180975</xdr:colOff>
      <xdr:row>60</xdr:row>
      <xdr:rowOff>0</xdr:rowOff>
    </xdr:from>
    <xdr:to>
      <xdr:col>31</xdr:col>
      <xdr:colOff>904875</xdr:colOff>
      <xdr:row>60</xdr:row>
      <xdr:rowOff>0</xdr:rowOff>
    </xdr:to>
    <xdr:sp macro="" textlink="">
      <xdr:nvSpPr>
        <xdr:cNvPr id="7702" name="Line 3">
          <a:extLst>
            <a:ext uri="{FF2B5EF4-FFF2-40B4-BE49-F238E27FC236}">
              <a16:creationId xmlns:a16="http://schemas.microsoft.com/office/drawing/2014/main" id="{00000000-0008-0000-0700-0000161E0000}"/>
            </a:ext>
          </a:extLst>
        </xdr:cNvPr>
        <xdr:cNvSpPr>
          <a:spLocks noChangeShapeType="1"/>
        </xdr:cNvSpPr>
      </xdr:nvSpPr>
      <xdr:spPr bwMode="auto">
        <a:xfrm>
          <a:off x="21583650" y="16687800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Q248"/>
  <sheetViews>
    <sheetView topLeftCell="A58" zoomScale="60" zoomScaleNormal="60" workbookViewId="0">
      <selection activeCell="D65" sqref="D65"/>
    </sheetView>
  </sheetViews>
  <sheetFormatPr defaultColWidth="9.109375" defaultRowHeight="22.8"/>
  <cols>
    <col min="1" max="1" width="72.5546875" style="47" customWidth="1"/>
    <col min="2" max="2" width="17.109375" style="109" customWidth="1"/>
    <col min="3" max="4" width="25.33203125" style="109" customWidth="1"/>
    <col min="5" max="5" width="23.44140625" style="109" customWidth="1"/>
    <col min="6" max="6" width="23.88671875" style="109" customWidth="1"/>
    <col min="7" max="7" width="22.44140625" style="109" customWidth="1"/>
    <col min="8" max="8" width="10" style="47" customWidth="1"/>
    <col min="9" max="9" width="9.5546875" style="47" customWidth="1"/>
    <col min="10" max="16384" width="9.109375" style="47"/>
  </cols>
  <sheetData>
    <row r="1" spans="1:11" ht="23.25" customHeight="1">
      <c r="A1" s="155"/>
      <c r="B1" s="156"/>
      <c r="C1" s="157"/>
      <c r="D1" s="155"/>
      <c r="E1" s="155" t="s">
        <v>239</v>
      </c>
      <c r="F1" s="155"/>
      <c r="G1" s="155"/>
      <c r="H1" s="114"/>
      <c r="I1" s="114"/>
      <c r="J1" s="114"/>
      <c r="K1" s="114"/>
    </row>
    <row r="2" spans="1:11" ht="18.75" customHeight="1">
      <c r="A2" s="158"/>
      <c r="B2" s="157"/>
      <c r="C2" s="157"/>
      <c r="D2" s="159"/>
      <c r="E2" s="238" t="s">
        <v>359</v>
      </c>
      <c r="F2" s="238"/>
      <c r="G2" s="238"/>
      <c r="H2" s="114"/>
      <c r="I2" s="114"/>
      <c r="J2" s="114"/>
      <c r="K2" s="114"/>
    </row>
    <row r="3" spans="1:11" ht="18.75" customHeight="1">
      <c r="A3" s="157"/>
      <c r="B3" s="157"/>
      <c r="C3" s="159"/>
      <c r="D3" s="159"/>
      <c r="E3" s="238"/>
      <c r="F3" s="238"/>
      <c r="G3" s="238"/>
      <c r="H3" s="114"/>
      <c r="I3" s="114"/>
      <c r="J3" s="114"/>
      <c r="K3" s="114"/>
    </row>
    <row r="4" spans="1:11" ht="18.75" customHeight="1">
      <c r="A4" s="157"/>
      <c r="B4" s="157"/>
      <c r="C4" s="159"/>
      <c r="D4" s="159"/>
      <c r="E4" s="238"/>
      <c r="F4" s="238"/>
      <c r="G4" s="238"/>
      <c r="H4" s="114"/>
      <c r="I4" s="114"/>
      <c r="J4" s="114"/>
      <c r="K4" s="114"/>
    </row>
    <row r="5" spans="1:11" ht="84" customHeight="1">
      <c r="A5" s="155"/>
      <c r="B5" s="161"/>
      <c r="C5" s="161"/>
      <c r="D5" s="157"/>
      <c r="E5" s="239"/>
      <c r="F5" s="239"/>
      <c r="G5" s="239"/>
    </row>
    <row r="6" spans="1:11" ht="25.5" customHeight="1">
      <c r="A6" s="162"/>
      <c r="B6" s="227"/>
      <c r="C6" s="227"/>
      <c r="D6" s="227"/>
      <c r="E6" s="163"/>
      <c r="F6" s="164" t="s">
        <v>140</v>
      </c>
      <c r="G6" s="165" t="s">
        <v>260</v>
      </c>
    </row>
    <row r="7" spans="1:11" ht="25.5" customHeight="1">
      <c r="A7" s="166" t="s">
        <v>14</v>
      </c>
      <c r="B7" s="225" t="s">
        <v>399</v>
      </c>
      <c r="C7" s="225"/>
      <c r="D7" s="225"/>
      <c r="E7" s="167"/>
      <c r="F7" s="168" t="s">
        <v>133</v>
      </c>
      <c r="G7" s="165">
        <v>40909288</v>
      </c>
    </row>
    <row r="8" spans="1:11" ht="25.5" customHeight="1">
      <c r="A8" s="162" t="s">
        <v>15</v>
      </c>
      <c r="B8" s="225" t="s">
        <v>400</v>
      </c>
      <c r="C8" s="225"/>
      <c r="D8" s="225"/>
      <c r="E8" s="163"/>
      <c r="F8" s="168" t="s">
        <v>132</v>
      </c>
      <c r="G8" s="165">
        <v>150</v>
      </c>
    </row>
    <row r="9" spans="1:11" ht="25.5" customHeight="1">
      <c r="A9" s="162" t="s">
        <v>19</v>
      </c>
      <c r="B9" s="225" t="s">
        <v>401</v>
      </c>
      <c r="C9" s="225"/>
      <c r="D9" s="225"/>
      <c r="E9" s="163"/>
      <c r="F9" s="168" t="s">
        <v>131</v>
      </c>
      <c r="G9" s="165">
        <v>1210100000</v>
      </c>
    </row>
    <row r="10" spans="1:11" ht="25.5" customHeight="1">
      <c r="A10" s="166" t="s">
        <v>384</v>
      </c>
      <c r="B10" s="227"/>
      <c r="C10" s="227"/>
      <c r="D10" s="227"/>
      <c r="E10" s="167"/>
      <c r="F10" s="168" t="s">
        <v>9</v>
      </c>
      <c r="G10" s="165"/>
    </row>
    <row r="11" spans="1:11" ht="25.5" customHeight="1">
      <c r="A11" s="166" t="s">
        <v>17</v>
      </c>
      <c r="B11" s="227"/>
      <c r="C11" s="227"/>
      <c r="D11" s="227"/>
      <c r="E11" s="167"/>
      <c r="F11" s="168" t="s">
        <v>8</v>
      </c>
      <c r="G11" s="165"/>
    </row>
    <row r="12" spans="1:11" ht="25.5" customHeight="1">
      <c r="A12" s="166" t="s">
        <v>16</v>
      </c>
      <c r="B12" s="225" t="s">
        <v>402</v>
      </c>
      <c r="C12" s="225"/>
      <c r="D12" s="225"/>
      <c r="E12" s="167"/>
      <c r="F12" s="168" t="s">
        <v>10</v>
      </c>
      <c r="G12" s="165" t="s">
        <v>403</v>
      </c>
    </row>
    <row r="13" spans="1:11" ht="25.5" customHeight="1">
      <c r="A13" s="166" t="s">
        <v>328</v>
      </c>
      <c r="B13" s="225"/>
      <c r="C13" s="225"/>
      <c r="D13" s="225"/>
      <c r="E13" s="227" t="s">
        <v>193</v>
      </c>
      <c r="F13" s="235"/>
      <c r="G13" s="169"/>
    </row>
    <row r="14" spans="1:11" ht="25.5" customHeight="1">
      <c r="A14" s="166" t="s">
        <v>20</v>
      </c>
      <c r="B14" s="225" t="s">
        <v>400</v>
      </c>
      <c r="C14" s="225"/>
      <c r="D14" s="225"/>
      <c r="E14" s="227" t="s">
        <v>194</v>
      </c>
      <c r="F14" s="228"/>
      <c r="G14" s="169"/>
    </row>
    <row r="15" spans="1:11" ht="25.5" customHeight="1">
      <c r="A15" s="166" t="s">
        <v>107</v>
      </c>
      <c r="B15" s="227">
        <v>68</v>
      </c>
      <c r="C15" s="227"/>
      <c r="D15" s="227"/>
      <c r="E15" s="170"/>
      <c r="F15" s="170"/>
      <c r="G15" s="170"/>
    </row>
    <row r="16" spans="1:11" ht="25.5" customHeight="1">
      <c r="A16" s="162" t="s">
        <v>11</v>
      </c>
      <c r="B16" s="225" t="s">
        <v>404</v>
      </c>
      <c r="C16" s="227"/>
      <c r="D16" s="227"/>
      <c r="E16" s="171"/>
      <c r="F16" s="171"/>
      <c r="G16" s="171"/>
    </row>
    <row r="17" spans="1:17" ht="25.5" customHeight="1">
      <c r="A17" s="166" t="s">
        <v>12</v>
      </c>
      <c r="B17" s="225">
        <v>342740</v>
      </c>
      <c r="C17" s="225"/>
      <c r="D17" s="225"/>
      <c r="E17" s="170"/>
      <c r="F17" s="170"/>
      <c r="G17" s="170"/>
    </row>
    <row r="18" spans="1:17" ht="25.5" customHeight="1">
      <c r="A18" s="162" t="s">
        <v>13</v>
      </c>
      <c r="B18" s="227" t="s">
        <v>405</v>
      </c>
      <c r="C18" s="227"/>
      <c r="D18" s="227"/>
      <c r="E18" s="171"/>
      <c r="F18" s="171"/>
      <c r="G18" s="171"/>
    </row>
    <row r="19" spans="1:17" ht="13.5" customHeight="1">
      <c r="A19" s="172"/>
      <c r="B19" s="155"/>
      <c r="C19" s="155"/>
      <c r="D19" s="155"/>
      <c r="E19" s="155"/>
      <c r="F19" s="155"/>
      <c r="G19" s="155"/>
    </row>
    <row r="20" spans="1:17" ht="46.5" customHeight="1">
      <c r="A20" s="233" t="s">
        <v>240</v>
      </c>
      <c r="B20" s="233"/>
      <c r="C20" s="233"/>
      <c r="D20" s="233"/>
      <c r="E20" s="233"/>
      <c r="F20" s="233"/>
      <c r="G20" s="233"/>
    </row>
    <row r="21" spans="1:17" ht="27.6">
      <c r="A21" s="233" t="s">
        <v>383</v>
      </c>
      <c r="B21" s="233"/>
      <c r="C21" s="233"/>
      <c r="D21" s="233"/>
      <c r="E21" s="233"/>
      <c r="F21" s="233"/>
      <c r="G21" s="233"/>
    </row>
    <row r="22" spans="1:17">
      <c r="A22" s="231" t="s">
        <v>495</v>
      </c>
      <c r="B22" s="231"/>
      <c r="C22" s="231"/>
      <c r="D22" s="231"/>
      <c r="E22" s="231"/>
      <c r="F22" s="231"/>
      <c r="G22" s="231"/>
    </row>
    <row r="23" spans="1:17">
      <c r="A23" s="237" t="s">
        <v>357</v>
      </c>
      <c r="B23" s="237"/>
      <c r="C23" s="237"/>
      <c r="D23" s="237"/>
      <c r="E23" s="237"/>
      <c r="F23" s="237"/>
      <c r="G23" s="237"/>
    </row>
    <row r="24" spans="1:17" ht="9" customHeight="1">
      <c r="A24" s="116"/>
      <c r="B24" s="116"/>
      <c r="C24" s="116"/>
      <c r="D24" s="116"/>
      <c r="E24" s="116"/>
      <c r="F24" s="116"/>
      <c r="G24" s="116"/>
    </row>
    <row r="25" spans="1:17">
      <c r="A25" s="234" t="s">
        <v>206</v>
      </c>
      <c r="B25" s="234"/>
      <c r="C25" s="234"/>
      <c r="D25" s="234"/>
      <c r="E25" s="234"/>
      <c r="F25" s="234"/>
      <c r="G25" s="234"/>
    </row>
    <row r="26" spans="1:17" ht="12" customHeight="1">
      <c r="B26" s="117"/>
      <c r="C26" s="117"/>
      <c r="D26" s="117"/>
      <c r="E26" s="117"/>
      <c r="F26" s="117"/>
      <c r="G26" s="117"/>
    </row>
    <row r="27" spans="1:17" ht="43.5" customHeight="1">
      <c r="A27" s="232" t="s">
        <v>287</v>
      </c>
      <c r="B27" s="244" t="s">
        <v>18</v>
      </c>
      <c r="C27" s="229" t="s">
        <v>358</v>
      </c>
      <c r="D27" s="226" t="s">
        <v>356</v>
      </c>
      <c r="E27" s="226"/>
      <c r="F27" s="226"/>
      <c r="G27" s="226"/>
      <c r="Q27" s="47" t="s">
        <v>376</v>
      </c>
    </row>
    <row r="28" spans="1:17" ht="44.25" customHeight="1">
      <c r="A28" s="232"/>
      <c r="B28" s="244"/>
      <c r="C28" s="230"/>
      <c r="D28" s="118" t="s">
        <v>265</v>
      </c>
      <c r="E28" s="118" t="s">
        <v>248</v>
      </c>
      <c r="F28" s="118" t="s">
        <v>275</v>
      </c>
      <c r="G28" s="118" t="s">
        <v>276</v>
      </c>
    </row>
    <row r="29" spans="1:17" ht="30" customHeight="1">
      <c r="A29" s="111">
        <v>1</v>
      </c>
      <c r="B29" s="110">
        <v>2</v>
      </c>
      <c r="C29" s="111">
        <v>3</v>
      </c>
      <c r="D29" s="111">
        <v>4</v>
      </c>
      <c r="E29" s="110">
        <v>5</v>
      </c>
      <c r="F29" s="111">
        <v>6</v>
      </c>
      <c r="G29" s="110">
        <v>7</v>
      </c>
    </row>
    <row r="30" spans="1:17" ht="24.9" customHeight="1">
      <c r="A30" s="243" t="s">
        <v>100</v>
      </c>
      <c r="B30" s="243"/>
      <c r="C30" s="243"/>
      <c r="D30" s="243"/>
      <c r="E30" s="243"/>
      <c r="F30" s="243"/>
      <c r="G30" s="243"/>
    </row>
    <row r="31" spans="1:17" ht="45.6">
      <c r="A31" s="119" t="s">
        <v>207</v>
      </c>
      <c r="B31" s="110">
        <f>'1. Фін результат'!B9</f>
        <v>1000</v>
      </c>
      <c r="C31" s="120">
        <f>'1. Фін результат'!C9</f>
        <v>56131</v>
      </c>
      <c r="D31" s="120">
        <f>'1. Фін результат'!D9</f>
        <v>55387</v>
      </c>
      <c r="E31" s="120">
        <f>'1. Фін результат'!E9</f>
        <v>69519</v>
      </c>
      <c r="F31" s="120">
        <f>E31-D31</f>
        <v>14132</v>
      </c>
      <c r="G31" s="121">
        <f>E31/D31*100</f>
        <v>125.51501254807084</v>
      </c>
    </row>
    <row r="32" spans="1:17" ht="45.6">
      <c r="A32" s="119" t="s">
        <v>177</v>
      </c>
      <c r="B32" s="110">
        <f>'1. Фін результат'!B12</f>
        <v>1010</v>
      </c>
      <c r="C32" s="120">
        <f>'1. Фін результат'!C12</f>
        <v>49510</v>
      </c>
      <c r="D32" s="120">
        <f>'1. Фін результат'!D12</f>
        <v>51149</v>
      </c>
      <c r="E32" s="120">
        <f>'1. Фін результат'!E12</f>
        <v>59200</v>
      </c>
      <c r="F32" s="120">
        <f t="shared" ref="F32:F45" si="0">E32-D32</f>
        <v>8051</v>
      </c>
      <c r="G32" s="121">
        <f t="shared" ref="G32:G45" si="1">E32/D32*100</f>
        <v>115.74028817767699</v>
      </c>
    </row>
    <row r="33" spans="1:7">
      <c r="A33" s="122" t="s">
        <v>266</v>
      </c>
      <c r="B33" s="110">
        <f>'1. Фін результат'!B32</f>
        <v>1020</v>
      </c>
      <c r="C33" s="120">
        <f>'1. Фін результат'!C32</f>
        <v>6621</v>
      </c>
      <c r="D33" s="120">
        <f>'1. Фін результат'!D32</f>
        <v>4238</v>
      </c>
      <c r="E33" s="120">
        <f>'1. Фін результат'!E32</f>
        <v>10319</v>
      </c>
      <c r="F33" s="120">
        <f t="shared" si="0"/>
        <v>6081</v>
      </c>
      <c r="G33" s="121">
        <f t="shared" si="1"/>
        <v>243.48749410099103</v>
      </c>
    </row>
    <row r="34" spans="1:7">
      <c r="A34" s="119" t="s">
        <v>143</v>
      </c>
      <c r="B34" s="110">
        <f>'1. Фін результат'!B36</f>
        <v>1040</v>
      </c>
      <c r="C34" s="120">
        <f>'1. Фін результат'!C36</f>
        <v>7025</v>
      </c>
      <c r="D34" s="120">
        <f>'1. Фін результат'!D36</f>
        <v>5574</v>
      </c>
      <c r="E34" s="120">
        <f>'1. Фін результат'!E36</f>
        <v>8611</v>
      </c>
      <c r="F34" s="120">
        <f t="shared" si="0"/>
        <v>3037</v>
      </c>
      <c r="G34" s="121">
        <f t="shared" si="1"/>
        <v>154.48510943667026</v>
      </c>
    </row>
    <row r="35" spans="1:7">
      <c r="A35" s="119" t="s">
        <v>141</v>
      </c>
      <c r="B35" s="110">
        <f>'1. Фін результат'!B63</f>
        <v>1070</v>
      </c>
      <c r="C35" s="120">
        <f>'1. Фін результат'!C63</f>
        <v>0</v>
      </c>
      <c r="D35" s="120">
        <f>'1. Фін результат'!D63</f>
        <v>0</v>
      </c>
      <c r="E35" s="120">
        <f>'1. Фін результат'!E63</f>
        <v>0</v>
      </c>
      <c r="F35" s="120">
        <f t="shared" si="0"/>
        <v>0</v>
      </c>
      <c r="G35" s="223" t="e">
        <f t="shared" si="1"/>
        <v>#DIV/0!</v>
      </c>
    </row>
    <row r="36" spans="1:7">
      <c r="A36" s="119" t="s">
        <v>144</v>
      </c>
      <c r="B36" s="110">
        <f>'1. Фін результат'!B93</f>
        <v>1300</v>
      </c>
      <c r="C36" s="120">
        <f>'1. Фін результат'!C33-'1. Фін результат'!C70</f>
        <v>343</v>
      </c>
      <c r="D36" s="120">
        <f>'1. Фін результат'!D33-'1. Фін результат'!D70</f>
        <v>336</v>
      </c>
      <c r="E36" s="120">
        <f>'1. Фін результат'!E33-'1. Фін результат'!E70</f>
        <v>338</v>
      </c>
      <c r="F36" s="120">
        <f t="shared" si="0"/>
        <v>2</v>
      </c>
      <c r="G36" s="121">
        <f t="shared" si="1"/>
        <v>100.59523809523809</v>
      </c>
    </row>
    <row r="37" spans="1:7" ht="45.6">
      <c r="A37" s="123" t="s">
        <v>4</v>
      </c>
      <c r="B37" s="110">
        <f>'1. Фін результат'!B76</f>
        <v>1100</v>
      </c>
      <c r="C37" s="120">
        <f>'1. Фін результат'!C76</f>
        <v>-61</v>
      </c>
      <c r="D37" s="120">
        <f>'1. Фін результат'!D76</f>
        <v>-1000</v>
      </c>
      <c r="E37" s="120">
        <f>'1. Фін результат'!E76</f>
        <v>2046</v>
      </c>
      <c r="F37" s="120">
        <f t="shared" si="0"/>
        <v>3046</v>
      </c>
      <c r="G37" s="121">
        <f t="shared" si="1"/>
        <v>-204.6</v>
      </c>
    </row>
    <row r="38" spans="1:7">
      <c r="A38" s="124" t="s">
        <v>145</v>
      </c>
      <c r="B38" s="110">
        <f>'1. Фін результат'!B104</f>
        <v>1410</v>
      </c>
      <c r="C38" s="120">
        <f>'1. Фін результат'!C104</f>
        <v>1614</v>
      </c>
      <c r="D38" s="120">
        <f>'1. Фін результат'!D104</f>
        <v>336</v>
      </c>
      <c r="E38" s="120">
        <f>'1. Фін результат'!E104</f>
        <v>3887</v>
      </c>
      <c r="F38" s="120">
        <f t="shared" si="0"/>
        <v>3551</v>
      </c>
      <c r="G38" s="121">
        <f t="shared" si="1"/>
        <v>1156.8452380952381</v>
      </c>
    </row>
    <row r="39" spans="1:7">
      <c r="A39" s="125" t="s">
        <v>230</v>
      </c>
      <c r="B39" s="110">
        <f>' 5. Коефіцієнти'!B8</f>
        <v>5010</v>
      </c>
      <c r="C39" s="120">
        <f>'фінплан - зведені показники'!C38/'фінплан - зведені показники'!C31</f>
        <v>2.8754164365502127E-2</v>
      </c>
      <c r="D39" s="120">
        <f>'фінплан - зведені показники'!D38/'фінплан - зведені показники'!D31</f>
        <v>6.0664054742087491E-3</v>
      </c>
      <c r="E39" s="120">
        <f>'фінплан - зведені показники'!E38/'фінплан - зведені показники'!E31</f>
        <v>5.5912772047929341E-2</v>
      </c>
      <c r="F39" s="120">
        <f t="shared" si="0"/>
        <v>4.9846366573720588E-2</v>
      </c>
      <c r="G39" s="121">
        <f t="shared" si="1"/>
        <v>921.67878137460195</v>
      </c>
    </row>
    <row r="40" spans="1:7" ht="45.6">
      <c r="A40" s="125" t="s">
        <v>146</v>
      </c>
      <c r="B40" s="110">
        <f>'1. Фін результат'!B94</f>
        <v>1310</v>
      </c>
      <c r="C40" s="120">
        <f>'1. Фін результат'!C94</f>
        <v>0</v>
      </c>
      <c r="D40" s="120">
        <f>'1. Фін результат'!D94</f>
        <v>0</v>
      </c>
      <c r="E40" s="120">
        <f>'1. Фін результат'!E94</f>
        <v>0</v>
      </c>
      <c r="F40" s="120">
        <f t="shared" si="0"/>
        <v>0</v>
      </c>
      <c r="G40" s="223" t="e">
        <f t="shared" si="1"/>
        <v>#DIV/0!</v>
      </c>
    </row>
    <row r="41" spans="1:7">
      <c r="A41" s="119" t="s">
        <v>234</v>
      </c>
      <c r="B41" s="110">
        <f>'1. Фін результат'!B95</f>
        <v>1320</v>
      </c>
      <c r="C41" s="120">
        <f>'1. Фін результат'!C81-'1. Фін результат'!C83</f>
        <v>0</v>
      </c>
      <c r="D41" s="120">
        <f>'1. Фін результат'!D81-'1. Фін результат'!D83</f>
        <v>0</v>
      </c>
      <c r="E41" s="120">
        <f>'1. Фін результат'!E81-'1. Фін результат'!E83</f>
        <v>0</v>
      </c>
      <c r="F41" s="120">
        <f t="shared" si="0"/>
        <v>0</v>
      </c>
      <c r="G41" s="223" t="e">
        <f t="shared" si="1"/>
        <v>#DIV/0!</v>
      </c>
    </row>
    <row r="42" spans="1:7">
      <c r="A42" s="124" t="s">
        <v>98</v>
      </c>
      <c r="B42" s="110">
        <f>'1. Фін результат'!B85</f>
        <v>1170</v>
      </c>
      <c r="C42" s="120">
        <f>'1. Фін результат'!C85</f>
        <v>-61</v>
      </c>
      <c r="D42" s="120">
        <f>'1. Фін результат'!D85</f>
        <v>-1000</v>
      </c>
      <c r="E42" s="120">
        <f>'1. Фін результат'!E85</f>
        <v>2046</v>
      </c>
      <c r="F42" s="120">
        <f t="shared" si="0"/>
        <v>3046</v>
      </c>
      <c r="G42" s="121">
        <f t="shared" si="1"/>
        <v>-204.6</v>
      </c>
    </row>
    <row r="43" spans="1:7">
      <c r="A43" s="126" t="s">
        <v>142</v>
      </c>
      <c r="B43" s="110">
        <f>'1. Фін результат'!B86</f>
        <v>1180</v>
      </c>
      <c r="C43" s="120">
        <f>'1. Фін результат'!C86</f>
        <v>0</v>
      </c>
      <c r="D43" s="120">
        <f>'1. Фін результат'!D86</f>
        <v>0</v>
      </c>
      <c r="E43" s="120">
        <f>'1. Фін результат'!E86</f>
        <v>55</v>
      </c>
      <c r="F43" s="120">
        <f t="shared" si="0"/>
        <v>55</v>
      </c>
      <c r="G43" s="223" t="e">
        <f t="shared" si="1"/>
        <v>#DIV/0!</v>
      </c>
    </row>
    <row r="44" spans="1:7">
      <c r="A44" s="123" t="s">
        <v>231</v>
      </c>
      <c r="B44" s="110">
        <f>'1. Фін результат'!B88</f>
        <v>1200</v>
      </c>
      <c r="C44" s="120">
        <f>'1. Фін результат'!C88</f>
        <v>-61</v>
      </c>
      <c r="D44" s="120">
        <f>'1. Фін результат'!D88</f>
        <v>-1000</v>
      </c>
      <c r="E44" s="120">
        <f>'1. Фін результат'!E88</f>
        <v>1991</v>
      </c>
      <c r="F44" s="120">
        <f t="shared" si="0"/>
        <v>2991</v>
      </c>
      <c r="G44" s="121">
        <f t="shared" si="1"/>
        <v>-199.10000000000002</v>
      </c>
    </row>
    <row r="45" spans="1:7">
      <c r="A45" s="125" t="s">
        <v>232</v>
      </c>
      <c r="B45" s="110">
        <f>' 5. Коефіцієнти'!B11</f>
        <v>5040</v>
      </c>
      <c r="C45" s="120">
        <f>C44/C31</f>
        <v>-1.0867435107160036E-3</v>
      </c>
      <c r="D45" s="120">
        <f>D44/D31</f>
        <v>-1.8054778197049849E-2</v>
      </c>
      <c r="E45" s="120">
        <f>E44/E31</f>
        <v>2.8639652469109163E-2</v>
      </c>
      <c r="F45" s="120">
        <f t="shared" si="0"/>
        <v>4.6694430666159012E-2</v>
      </c>
      <c r="G45" s="121">
        <f t="shared" si="1"/>
        <v>-158.62644313065493</v>
      </c>
    </row>
    <row r="46" spans="1:7">
      <c r="A46" s="240" t="s">
        <v>158</v>
      </c>
      <c r="B46" s="241"/>
      <c r="C46" s="241"/>
      <c r="D46" s="241"/>
      <c r="E46" s="241"/>
      <c r="F46" s="241"/>
      <c r="G46" s="242"/>
    </row>
    <row r="47" spans="1:7">
      <c r="A47" s="125" t="s">
        <v>360</v>
      </c>
      <c r="B47" s="110">
        <f>'2. Розрахунки з бюджетом'!B20</f>
        <v>2100</v>
      </c>
      <c r="C47" s="120">
        <f>'2. Розрахунки з бюджетом'!C9</f>
        <v>0</v>
      </c>
      <c r="D47" s="120">
        <f>'2. Розрахунки з бюджетом'!D9</f>
        <v>0</v>
      </c>
      <c r="E47" s="120">
        <f>'2. Розрахунки з бюджетом'!E9</f>
        <v>1317</v>
      </c>
      <c r="F47" s="120">
        <f t="shared" ref="F47:F52" si="2">E47-D47</f>
        <v>1317</v>
      </c>
      <c r="G47" s="223" t="e">
        <f t="shared" ref="G47:G52" si="3">E47/D47*100</f>
        <v>#DIV/0!</v>
      </c>
    </row>
    <row r="48" spans="1:7">
      <c r="A48" s="127" t="s">
        <v>157</v>
      </c>
      <c r="B48" s="110">
        <f>'2. Розрахунки з бюджетом'!B23</f>
        <v>2110</v>
      </c>
      <c r="C48" s="120">
        <f>'2. Розрахунки з бюджетом'!C23</f>
        <v>0</v>
      </c>
      <c r="D48" s="120">
        <f>'2. Розрахунки з бюджетом'!D23</f>
        <v>0</v>
      </c>
      <c r="E48" s="120">
        <f>'2. Розрахунки з бюджетом'!E23</f>
        <v>55</v>
      </c>
      <c r="F48" s="120">
        <f t="shared" si="2"/>
        <v>55</v>
      </c>
      <c r="G48" s="223" t="e">
        <f t="shared" si="3"/>
        <v>#DIV/0!</v>
      </c>
    </row>
    <row r="49" spans="1:7" ht="45.6">
      <c r="A49" s="127" t="s">
        <v>351</v>
      </c>
      <c r="B49" s="110" t="s">
        <v>321</v>
      </c>
      <c r="C49" s="120">
        <f>'2. Розрахунки з бюджетом'!C24+'2. Розрахунки з бюджетом'!C25</f>
        <v>0</v>
      </c>
      <c r="D49" s="120">
        <f>'2. Розрахунки з бюджетом'!D24+'2. Розрахунки з бюджетом'!D25</f>
        <v>0</v>
      </c>
      <c r="E49" s="120">
        <f>'2. Розрахунки з бюджетом'!E24+'2. Розрахунки з бюджетом'!E25</f>
        <v>0</v>
      </c>
      <c r="F49" s="120">
        <f t="shared" si="2"/>
        <v>0</v>
      </c>
      <c r="G49" s="223" t="e">
        <f t="shared" si="3"/>
        <v>#DIV/0!</v>
      </c>
    </row>
    <row r="50" spans="1:7" ht="45.6">
      <c r="A50" s="125" t="s">
        <v>258</v>
      </c>
      <c r="B50" s="110">
        <f>'2. Розрахунки з бюджетом'!B26</f>
        <v>2140</v>
      </c>
      <c r="C50" s="120">
        <f>'2. Розрахунки з бюджетом'!C26</f>
        <v>1468</v>
      </c>
      <c r="D50" s="120">
        <f>'2. Розрахунки з бюджетом'!D26</f>
        <v>1439</v>
      </c>
      <c r="E50" s="120">
        <f>'2. Розрахунки з бюджетом'!E26</f>
        <v>1844</v>
      </c>
      <c r="F50" s="120">
        <f t="shared" si="2"/>
        <v>405</v>
      </c>
      <c r="G50" s="121">
        <f t="shared" si="3"/>
        <v>128.14454482279359</v>
      </c>
    </row>
    <row r="51" spans="1:7" ht="45.6">
      <c r="A51" s="125" t="s">
        <v>85</v>
      </c>
      <c r="B51" s="110">
        <f>'2. Розрахунки з бюджетом'!B37</f>
        <v>2150</v>
      </c>
      <c r="C51" s="120">
        <f>'2. Розрахунки з бюджетом'!C37</f>
        <v>1621</v>
      </c>
      <c r="D51" s="120">
        <f>'2. Розрахунки з бюджетом'!D37</f>
        <v>1592</v>
      </c>
      <c r="E51" s="120">
        <f>'2. Розрахунки з бюджетом'!E37</f>
        <v>2030</v>
      </c>
      <c r="F51" s="120">
        <f t="shared" si="2"/>
        <v>438</v>
      </c>
      <c r="G51" s="121">
        <f t="shared" si="3"/>
        <v>127.51256281407035</v>
      </c>
    </row>
    <row r="52" spans="1:7">
      <c r="A52" s="124" t="s">
        <v>267</v>
      </c>
      <c r="B52" s="110">
        <f>'2. Розрахунки з бюджетом'!B38</f>
        <v>2200</v>
      </c>
      <c r="C52" s="120">
        <f>'2. Розрахунки з бюджетом'!C38</f>
        <v>3089</v>
      </c>
      <c r="D52" s="120">
        <f>'2. Розрахунки з бюджетом'!D38</f>
        <v>3031</v>
      </c>
      <c r="E52" s="120">
        <f>'2. Розрахунки з бюджетом'!E38</f>
        <v>5246</v>
      </c>
      <c r="F52" s="120">
        <f t="shared" si="2"/>
        <v>2215</v>
      </c>
      <c r="G52" s="121">
        <f t="shared" si="3"/>
        <v>173.07819201583635</v>
      </c>
    </row>
    <row r="53" spans="1:7">
      <c r="A53" s="240" t="s">
        <v>156</v>
      </c>
      <c r="B53" s="241"/>
      <c r="C53" s="241"/>
      <c r="D53" s="241"/>
      <c r="E53" s="241"/>
      <c r="F53" s="241"/>
      <c r="G53" s="242"/>
    </row>
    <row r="54" spans="1:7">
      <c r="A54" s="124" t="s">
        <v>147</v>
      </c>
      <c r="B54" s="110">
        <f>'3. Рух грошових коштів'!B90</f>
        <v>3600</v>
      </c>
      <c r="C54" s="120">
        <f>'3. Рух грошових коштів'!C90</f>
        <v>6164</v>
      </c>
      <c r="D54" s="120">
        <f>'3. Рух грошових коштів'!D90</f>
        <v>12341</v>
      </c>
      <c r="E54" s="120">
        <f>'3. Рух грошових коштів'!E90</f>
        <v>12341</v>
      </c>
      <c r="F54" s="120">
        <f t="shared" ref="F54:F59" si="4">E54-D54</f>
        <v>0</v>
      </c>
      <c r="G54" s="121">
        <f t="shared" ref="G54:G59" si="5">E54/D54*100</f>
        <v>100</v>
      </c>
    </row>
    <row r="55" spans="1:7" ht="45.6">
      <c r="A55" s="125" t="s">
        <v>148</v>
      </c>
      <c r="B55" s="110">
        <f>'3. Рух грошових коштів'!B30</f>
        <v>3090</v>
      </c>
      <c r="C55" s="120">
        <f>'3. Рух грошових коштів'!C30</f>
        <v>-3901</v>
      </c>
      <c r="D55" s="120">
        <f>'3. Рух грошових коштів'!D30</f>
        <v>0</v>
      </c>
      <c r="E55" s="120">
        <f>'3. Рух грошових коштів'!E30</f>
        <v>-1785</v>
      </c>
      <c r="F55" s="120">
        <f t="shared" si="4"/>
        <v>-1785</v>
      </c>
      <c r="G55" s="223" t="e">
        <f t="shared" si="5"/>
        <v>#DIV/0!</v>
      </c>
    </row>
    <row r="56" spans="1:7" ht="45.6">
      <c r="A56" s="125" t="s">
        <v>235</v>
      </c>
      <c r="B56" s="110">
        <f>'3. Рух грошових коштів'!B60</f>
        <v>3320</v>
      </c>
      <c r="C56" s="120">
        <f>'3. Рух грошових коштів'!C60</f>
        <v>-13922</v>
      </c>
      <c r="D56" s="120">
        <f>'3. Рух грошових коштів'!D60</f>
        <v>-36341</v>
      </c>
      <c r="E56" s="120">
        <f>'3. Рух грошових коштів'!E60</f>
        <v>-24397</v>
      </c>
      <c r="F56" s="120">
        <f t="shared" si="4"/>
        <v>11944</v>
      </c>
      <c r="G56" s="121">
        <f t="shared" si="5"/>
        <v>67.133540629041576</v>
      </c>
    </row>
    <row r="57" spans="1:7" ht="45.6">
      <c r="A57" s="125" t="s">
        <v>149</v>
      </c>
      <c r="B57" s="110">
        <f>'3. Рух грошових коштів'!B88</f>
        <v>3580</v>
      </c>
      <c r="C57" s="120">
        <f>'3. Рух грошових коштів'!C88</f>
        <v>24000</v>
      </c>
      <c r="D57" s="120">
        <f>'3. Рух грошових коштів'!D88</f>
        <v>24000</v>
      </c>
      <c r="E57" s="120">
        <f>'3. Рух грошових коштів'!E88</f>
        <v>18633</v>
      </c>
      <c r="F57" s="120">
        <f t="shared" si="4"/>
        <v>-5367</v>
      </c>
      <c r="G57" s="121">
        <f t="shared" si="5"/>
        <v>77.637500000000003</v>
      </c>
    </row>
    <row r="58" spans="1:7" ht="54" customHeight="1">
      <c r="A58" s="125" t="s">
        <v>172</v>
      </c>
      <c r="B58" s="110">
        <f>'3. Рух грошових коштів'!B91</f>
        <v>3610</v>
      </c>
      <c r="C58" s="120"/>
      <c r="D58" s="120"/>
      <c r="E58" s="120"/>
      <c r="F58" s="120">
        <f t="shared" si="4"/>
        <v>0</v>
      </c>
      <c r="G58" s="223" t="e">
        <f t="shared" si="5"/>
        <v>#DIV/0!</v>
      </c>
    </row>
    <row r="59" spans="1:7" ht="38.25" customHeight="1">
      <c r="A59" s="124" t="s">
        <v>150</v>
      </c>
      <c r="B59" s="110">
        <f>'3. Рух грошових коштів'!B92</f>
        <v>3620</v>
      </c>
      <c r="C59" s="120">
        <f>'3. Рух грошових коштів'!C92</f>
        <v>12341</v>
      </c>
      <c r="D59" s="120">
        <f>'3. Рух грошових коштів'!D92</f>
        <v>0</v>
      </c>
      <c r="E59" s="120">
        <f>'3. Рух грошових коштів'!E92</f>
        <v>4792</v>
      </c>
      <c r="F59" s="120">
        <f t="shared" si="4"/>
        <v>4792</v>
      </c>
      <c r="G59" s="223" t="e">
        <f t="shared" si="5"/>
        <v>#DIV/0!</v>
      </c>
    </row>
    <row r="60" spans="1:7">
      <c r="A60" s="246" t="s">
        <v>214</v>
      </c>
      <c r="B60" s="247"/>
      <c r="C60" s="247"/>
      <c r="D60" s="247"/>
      <c r="E60" s="247"/>
      <c r="F60" s="247"/>
      <c r="G60" s="247"/>
    </row>
    <row r="61" spans="1:7">
      <c r="A61" s="125" t="s">
        <v>213</v>
      </c>
      <c r="B61" s="111">
        <f>'4. Кап. інвестиції'!B6</f>
        <v>4000</v>
      </c>
      <c r="C61" s="120">
        <f>'4. Кап. інвестиції'!C6</f>
        <v>13650</v>
      </c>
      <c r="D61" s="120">
        <f>'4. Кап. інвестиції'!D6</f>
        <v>30284</v>
      </c>
      <c r="E61" s="120">
        <f>'4. Кап. інвестиції'!E6</f>
        <v>24397</v>
      </c>
      <c r="F61" s="120">
        <f>E61-D61</f>
        <v>-5887</v>
      </c>
      <c r="G61" s="121">
        <f>E61/D61*100</f>
        <v>80.560692114648006</v>
      </c>
    </row>
    <row r="62" spans="1:7">
      <c r="A62" s="245" t="s">
        <v>216</v>
      </c>
      <c r="B62" s="245"/>
      <c r="C62" s="245"/>
      <c r="D62" s="245"/>
      <c r="E62" s="245"/>
      <c r="F62" s="245"/>
      <c r="G62" s="245"/>
    </row>
    <row r="63" spans="1:7">
      <c r="A63" s="125" t="s">
        <v>175</v>
      </c>
      <c r="B63" s="111">
        <f>' 5. Коефіцієнти'!B9</f>
        <v>5020</v>
      </c>
      <c r="C63" s="120">
        <f>' 5. Коефіцієнти'!D9</f>
        <v>0</v>
      </c>
      <c r="D63" s="120">
        <f>D44/D70</f>
        <v>-1.9283055978711505E-2</v>
      </c>
      <c r="E63" s="120">
        <f>' 5. Коефіцієнти'!E9</f>
        <v>0.03</v>
      </c>
      <c r="F63" s="120" t="s">
        <v>398</v>
      </c>
      <c r="G63" s="121" t="s">
        <v>398</v>
      </c>
    </row>
    <row r="64" spans="1:7">
      <c r="A64" s="125" t="s">
        <v>171</v>
      </c>
      <c r="B64" s="111">
        <f>' 5. Коефіцієнти'!B10</f>
        <v>5030</v>
      </c>
      <c r="C64" s="120">
        <f>' 5. Коефіцієнти'!D10</f>
        <v>0</v>
      </c>
      <c r="D64" s="120">
        <f>D44/D76</f>
        <v>-1.9283055978711505E-2</v>
      </c>
      <c r="E64" s="120">
        <f>' 5. Коефіцієнти'!E10</f>
        <v>0.03</v>
      </c>
      <c r="F64" s="120" t="s">
        <v>398</v>
      </c>
      <c r="G64" s="121" t="s">
        <v>398</v>
      </c>
    </row>
    <row r="65" spans="1:7">
      <c r="A65" s="125" t="s">
        <v>233</v>
      </c>
      <c r="B65" s="111">
        <f>' 5. Коефіцієнти'!B14</f>
        <v>5110</v>
      </c>
      <c r="C65" s="120">
        <f>' 5. Коефіцієнти'!D14</f>
        <v>2111.4</v>
      </c>
      <c r="D65" s="407" t="e">
        <f>D76/D73</f>
        <v>#DIV/0!</v>
      </c>
      <c r="E65" s="120">
        <f>' 5. Коефіцієнти'!E14</f>
        <v>35.437641723356009</v>
      </c>
      <c r="F65" s="120" t="s">
        <v>398</v>
      </c>
      <c r="G65" s="121" t="s">
        <v>398</v>
      </c>
    </row>
    <row r="66" spans="1:7">
      <c r="A66" s="240" t="s">
        <v>215</v>
      </c>
      <c r="B66" s="241"/>
      <c r="C66" s="241"/>
      <c r="D66" s="241"/>
      <c r="E66" s="241"/>
      <c r="F66" s="241"/>
      <c r="G66" s="242"/>
    </row>
    <row r="67" spans="1:7">
      <c r="A67" s="125" t="s">
        <v>151</v>
      </c>
      <c r="B67" s="111">
        <v>6000</v>
      </c>
      <c r="C67" s="154">
        <v>22911</v>
      </c>
      <c r="D67" s="154">
        <v>51859</v>
      </c>
      <c r="E67" s="154">
        <v>45467</v>
      </c>
      <c r="F67" s="120">
        <f>E67-D67</f>
        <v>-6392</v>
      </c>
      <c r="G67" s="121">
        <f>E67/D67*100</f>
        <v>87.674270618407604</v>
      </c>
    </row>
    <row r="68" spans="1:7">
      <c r="A68" s="125" t="s">
        <v>152</v>
      </c>
      <c r="B68" s="111">
        <v>6010</v>
      </c>
      <c r="C68" s="154">
        <v>19336</v>
      </c>
      <c r="D68" s="154"/>
      <c r="E68" s="154">
        <v>18809</v>
      </c>
      <c r="F68" s="120">
        <f t="shared" ref="F68:F76" si="6">E68-D68</f>
        <v>18809</v>
      </c>
      <c r="G68" s="223" t="e">
        <f t="shared" ref="G68:G76" si="7">E68/D68*100</f>
        <v>#DIV/0!</v>
      </c>
    </row>
    <row r="69" spans="1:7">
      <c r="A69" s="125" t="s">
        <v>270</v>
      </c>
      <c r="B69" s="111">
        <v>6020</v>
      </c>
      <c r="C69" s="154">
        <v>12341</v>
      </c>
      <c r="D69" s="154"/>
      <c r="E69" s="154">
        <v>4792</v>
      </c>
      <c r="F69" s="120">
        <f t="shared" si="6"/>
        <v>4792</v>
      </c>
      <c r="G69" s="223" t="e">
        <f t="shared" si="7"/>
        <v>#DIV/0!</v>
      </c>
    </row>
    <row r="70" spans="1:7" s="128" customFormat="1">
      <c r="A70" s="124" t="s">
        <v>268</v>
      </c>
      <c r="B70" s="111">
        <v>6030</v>
      </c>
      <c r="C70" s="154">
        <f>C67+C68</f>
        <v>42247</v>
      </c>
      <c r="D70" s="154">
        <f>D67+D68</f>
        <v>51859</v>
      </c>
      <c r="E70" s="154">
        <f>E67+E68</f>
        <v>64276</v>
      </c>
      <c r="F70" s="120">
        <f t="shared" si="6"/>
        <v>12417</v>
      </c>
      <c r="G70" s="121">
        <f t="shared" si="7"/>
        <v>123.94377060876607</v>
      </c>
    </row>
    <row r="71" spans="1:7">
      <c r="A71" s="125" t="s">
        <v>173</v>
      </c>
      <c r="B71" s="111">
        <v>6040</v>
      </c>
      <c r="C71" s="154"/>
      <c r="D71" s="154"/>
      <c r="E71" s="154">
        <v>0</v>
      </c>
      <c r="F71" s="120">
        <f t="shared" si="6"/>
        <v>0</v>
      </c>
      <c r="G71" s="224" t="e">
        <f t="shared" si="7"/>
        <v>#DIV/0!</v>
      </c>
    </row>
    <row r="72" spans="1:7">
      <c r="A72" s="125" t="s">
        <v>174</v>
      </c>
      <c r="B72" s="111">
        <v>6050</v>
      </c>
      <c r="C72" s="154">
        <v>20</v>
      </c>
      <c r="D72" s="154"/>
      <c r="E72" s="154">
        <v>1764</v>
      </c>
      <c r="F72" s="120">
        <f t="shared" si="6"/>
        <v>1764</v>
      </c>
      <c r="G72" s="224" t="e">
        <f t="shared" si="7"/>
        <v>#DIV/0!</v>
      </c>
    </row>
    <row r="73" spans="1:7" s="128" customFormat="1">
      <c r="A73" s="124" t="s">
        <v>269</v>
      </c>
      <c r="B73" s="111">
        <v>6060</v>
      </c>
      <c r="C73" s="154">
        <f>C71+C72</f>
        <v>20</v>
      </c>
      <c r="D73" s="154">
        <f>D71+D72</f>
        <v>0</v>
      </c>
      <c r="E73" s="154">
        <f>E71+E72</f>
        <v>1764</v>
      </c>
      <c r="F73" s="120">
        <f t="shared" si="6"/>
        <v>1764</v>
      </c>
      <c r="G73" s="224" t="e">
        <f t="shared" si="7"/>
        <v>#DIV/0!</v>
      </c>
    </row>
    <row r="74" spans="1:7">
      <c r="A74" s="125" t="s">
        <v>271</v>
      </c>
      <c r="B74" s="111">
        <v>6070</v>
      </c>
      <c r="C74" s="154"/>
      <c r="D74" s="154"/>
      <c r="E74" s="154">
        <v>0</v>
      </c>
      <c r="F74" s="120">
        <f t="shared" si="6"/>
        <v>0</v>
      </c>
      <c r="G74" s="224" t="e">
        <f t="shared" si="7"/>
        <v>#DIV/0!</v>
      </c>
    </row>
    <row r="75" spans="1:7">
      <c r="A75" s="125" t="s">
        <v>272</v>
      </c>
      <c r="B75" s="111">
        <v>6080</v>
      </c>
      <c r="C75" s="154"/>
      <c r="D75" s="154"/>
      <c r="E75" s="154">
        <v>0</v>
      </c>
      <c r="F75" s="120">
        <f t="shared" si="6"/>
        <v>0</v>
      </c>
      <c r="G75" s="224" t="e">
        <f t="shared" si="7"/>
        <v>#DIV/0!</v>
      </c>
    </row>
    <row r="76" spans="1:7" s="128" customFormat="1">
      <c r="A76" s="124" t="s">
        <v>153</v>
      </c>
      <c r="B76" s="111">
        <v>6090</v>
      </c>
      <c r="C76" s="154">
        <v>42227</v>
      </c>
      <c r="D76" s="154">
        <v>51859</v>
      </c>
      <c r="E76" s="154">
        <v>62512</v>
      </c>
      <c r="F76" s="120">
        <f t="shared" si="6"/>
        <v>10653</v>
      </c>
      <c r="G76" s="121">
        <f t="shared" si="7"/>
        <v>120.54223953412138</v>
      </c>
    </row>
    <row r="77" spans="1:7">
      <c r="A77" s="160"/>
      <c r="B77" s="157"/>
      <c r="C77" s="157"/>
      <c r="D77" s="157"/>
      <c r="E77" s="157"/>
      <c r="F77" s="157"/>
      <c r="G77" s="157"/>
    </row>
    <row r="78" spans="1:7" ht="24.6">
      <c r="A78" s="173" t="s">
        <v>361</v>
      </c>
      <c r="B78" s="174"/>
      <c r="C78" s="155"/>
      <c r="D78" s="155"/>
      <c r="E78" s="155"/>
      <c r="F78" s="155"/>
      <c r="G78" s="155"/>
    </row>
    <row r="79" spans="1:7" s="107" customFormat="1">
      <c r="A79" s="172" t="s">
        <v>393</v>
      </c>
      <c r="B79" s="175"/>
      <c r="C79" s="237" t="s">
        <v>80</v>
      </c>
      <c r="D79" s="237"/>
      <c r="E79" s="155"/>
      <c r="F79" s="175" t="s">
        <v>104</v>
      </c>
      <c r="G79" s="175"/>
    </row>
    <row r="80" spans="1:7">
      <c r="A80" s="155"/>
      <c r="B80" s="157"/>
      <c r="C80" s="157"/>
      <c r="D80" s="157"/>
      <c r="E80" s="157"/>
      <c r="F80" s="157"/>
      <c r="G80" s="157"/>
    </row>
    <row r="81" spans="1:7" ht="42.75" customHeight="1">
      <c r="A81" s="159"/>
      <c r="B81" s="157"/>
      <c r="C81" s="157"/>
      <c r="D81" s="157"/>
      <c r="E81" s="157"/>
      <c r="F81" s="157"/>
      <c r="G81" s="157"/>
    </row>
    <row r="82" spans="1:7" ht="113.25" customHeight="1">
      <c r="A82" s="236"/>
      <c r="B82" s="236"/>
      <c r="C82" s="236"/>
      <c r="D82" s="236"/>
      <c r="E82" s="236"/>
      <c r="F82" s="236"/>
      <c r="G82" s="236"/>
    </row>
    <row r="83" spans="1:7">
      <c r="A83" s="115"/>
    </row>
    <row r="84" spans="1:7">
      <c r="A84" s="115"/>
    </row>
    <row r="85" spans="1:7">
      <c r="A85" s="115"/>
    </row>
    <row r="86" spans="1:7">
      <c r="A86" s="115"/>
    </row>
    <row r="87" spans="1:7">
      <c r="A87" s="115"/>
    </row>
    <row r="88" spans="1:7">
      <c r="A88" s="115"/>
    </row>
    <row r="89" spans="1:7">
      <c r="A89" s="115"/>
    </row>
    <row r="90" spans="1:7">
      <c r="A90" s="115"/>
    </row>
    <row r="91" spans="1:7">
      <c r="A91" s="115"/>
    </row>
    <row r="92" spans="1:7">
      <c r="A92" s="115"/>
    </row>
    <row r="93" spans="1:7">
      <c r="A93" s="115"/>
    </row>
    <row r="94" spans="1:7">
      <c r="A94" s="115"/>
    </row>
    <row r="95" spans="1:7">
      <c r="A95" s="115"/>
    </row>
    <row r="96" spans="1:7">
      <c r="A96" s="115"/>
    </row>
    <row r="97" spans="1:1">
      <c r="A97" s="115"/>
    </row>
    <row r="98" spans="1:1">
      <c r="A98" s="115"/>
    </row>
    <row r="99" spans="1:1">
      <c r="A99" s="115"/>
    </row>
    <row r="100" spans="1:1">
      <c r="A100" s="115"/>
    </row>
    <row r="101" spans="1:1">
      <c r="A101" s="115"/>
    </row>
    <row r="102" spans="1:1">
      <c r="A102" s="115"/>
    </row>
    <row r="103" spans="1:1">
      <c r="A103" s="115"/>
    </row>
    <row r="104" spans="1:1">
      <c r="A104" s="115"/>
    </row>
    <row r="105" spans="1:1">
      <c r="A105" s="115"/>
    </row>
    <row r="106" spans="1:1">
      <c r="A106" s="115"/>
    </row>
    <row r="107" spans="1:1">
      <c r="A107" s="115"/>
    </row>
    <row r="108" spans="1:1">
      <c r="A108" s="115"/>
    </row>
    <row r="109" spans="1:1">
      <c r="A109" s="115"/>
    </row>
    <row r="110" spans="1:1">
      <c r="A110" s="115"/>
    </row>
    <row r="111" spans="1:1">
      <c r="A111" s="115"/>
    </row>
    <row r="112" spans="1:1">
      <c r="A112" s="115"/>
    </row>
    <row r="113" spans="1:1">
      <c r="A113" s="115"/>
    </row>
    <row r="114" spans="1:1">
      <c r="A114" s="115"/>
    </row>
    <row r="115" spans="1:1">
      <c r="A115" s="115"/>
    </row>
    <row r="116" spans="1:1">
      <c r="A116" s="115"/>
    </row>
    <row r="117" spans="1:1">
      <c r="A117" s="115"/>
    </row>
    <row r="118" spans="1:1">
      <c r="A118" s="115"/>
    </row>
    <row r="119" spans="1:1">
      <c r="A119" s="115"/>
    </row>
    <row r="120" spans="1:1">
      <c r="A120" s="115"/>
    </row>
    <row r="121" spans="1:1">
      <c r="A121" s="115"/>
    </row>
    <row r="122" spans="1:1">
      <c r="A122" s="115"/>
    </row>
    <row r="123" spans="1:1">
      <c r="A123" s="115"/>
    </row>
    <row r="124" spans="1:1">
      <c r="A124" s="115"/>
    </row>
    <row r="125" spans="1:1">
      <c r="A125" s="115"/>
    </row>
    <row r="126" spans="1:1">
      <c r="A126" s="115"/>
    </row>
    <row r="127" spans="1:1">
      <c r="A127" s="115"/>
    </row>
    <row r="128" spans="1:1">
      <c r="A128" s="115"/>
    </row>
    <row r="129" spans="1:1">
      <c r="A129" s="115"/>
    </row>
    <row r="130" spans="1:1">
      <c r="A130" s="115"/>
    </row>
    <row r="131" spans="1:1">
      <c r="A131" s="115"/>
    </row>
    <row r="132" spans="1:1">
      <c r="A132" s="115"/>
    </row>
    <row r="133" spans="1:1">
      <c r="A133" s="115"/>
    </row>
    <row r="134" spans="1:1">
      <c r="A134" s="115"/>
    </row>
    <row r="135" spans="1:1">
      <c r="A135" s="115"/>
    </row>
    <row r="136" spans="1:1">
      <c r="A136" s="115"/>
    </row>
    <row r="137" spans="1:1">
      <c r="A137" s="115"/>
    </row>
    <row r="138" spans="1:1">
      <c r="A138" s="115"/>
    </row>
    <row r="139" spans="1:1">
      <c r="A139" s="115"/>
    </row>
    <row r="140" spans="1:1">
      <c r="A140" s="115"/>
    </row>
    <row r="141" spans="1:1">
      <c r="A141" s="115"/>
    </row>
    <row r="142" spans="1:1">
      <c r="A142" s="115"/>
    </row>
    <row r="143" spans="1:1">
      <c r="A143" s="115"/>
    </row>
    <row r="144" spans="1:1">
      <c r="A144" s="115"/>
    </row>
    <row r="145" spans="1:1">
      <c r="A145" s="115"/>
    </row>
    <row r="146" spans="1:1">
      <c r="A146" s="115"/>
    </row>
    <row r="147" spans="1:1">
      <c r="A147" s="115"/>
    </row>
    <row r="148" spans="1:1">
      <c r="A148" s="115"/>
    </row>
    <row r="149" spans="1:1">
      <c r="A149" s="115"/>
    </row>
    <row r="150" spans="1:1">
      <c r="A150" s="115"/>
    </row>
    <row r="151" spans="1:1">
      <c r="A151" s="115"/>
    </row>
    <row r="152" spans="1:1">
      <c r="A152" s="115"/>
    </row>
    <row r="153" spans="1:1">
      <c r="A153" s="115"/>
    </row>
    <row r="154" spans="1:1">
      <c r="A154" s="115"/>
    </row>
    <row r="155" spans="1:1">
      <c r="A155" s="115"/>
    </row>
    <row r="156" spans="1:1">
      <c r="A156" s="115"/>
    </row>
    <row r="157" spans="1:1">
      <c r="A157" s="115"/>
    </row>
    <row r="158" spans="1:1">
      <c r="A158" s="115"/>
    </row>
    <row r="159" spans="1:1">
      <c r="A159" s="115"/>
    </row>
    <row r="160" spans="1:1">
      <c r="A160" s="115"/>
    </row>
    <row r="161" spans="1:1">
      <c r="A161" s="115"/>
    </row>
    <row r="162" spans="1:1">
      <c r="A162" s="115"/>
    </row>
    <row r="163" spans="1:1">
      <c r="A163" s="115"/>
    </row>
    <row r="164" spans="1:1">
      <c r="A164" s="115"/>
    </row>
    <row r="165" spans="1:1">
      <c r="A165" s="115"/>
    </row>
    <row r="166" spans="1:1">
      <c r="A166" s="115"/>
    </row>
    <row r="167" spans="1:1">
      <c r="A167" s="115"/>
    </row>
    <row r="168" spans="1:1">
      <c r="A168" s="115"/>
    </row>
    <row r="169" spans="1:1">
      <c r="A169" s="115"/>
    </row>
    <row r="170" spans="1:1">
      <c r="A170" s="115"/>
    </row>
    <row r="171" spans="1:1">
      <c r="A171" s="115"/>
    </row>
    <row r="172" spans="1:1">
      <c r="A172" s="115"/>
    </row>
    <row r="173" spans="1:1">
      <c r="A173" s="115"/>
    </row>
    <row r="174" spans="1:1">
      <c r="A174" s="115"/>
    </row>
    <row r="175" spans="1:1">
      <c r="A175" s="115"/>
    </row>
    <row r="176" spans="1:1">
      <c r="A176" s="115"/>
    </row>
    <row r="177" spans="1:1">
      <c r="A177" s="115"/>
    </row>
    <row r="178" spans="1:1">
      <c r="A178" s="115"/>
    </row>
    <row r="179" spans="1:1">
      <c r="A179" s="115"/>
    </row>
    <row r="180" spans="1:1">
      <c r="A180" s="115"/>
    </row>
    <row r="181" spans="1:1">
      <c r="A181" s="115"/>
    </row>
    <row r="182" spans="1:1">
      <c r="A182" s="115"/>
    </row>
    <row r="183" spans="1:1">
      <c r="A183" s="115"/>
    </row>
    <row r="184" spans="1:1">
      <c r="A184" s="115"/>
    </row>
    <row r="185" spans="1:1">
      <c r="A185" s="115"/>
    </row>
    <row r="186" spans="1:1">
      <c r="A186" s="115"/>
    </row>
    <row r="187" spans="1:1">
      <c r="A187" s="115"/>
    </row>
    <row r="188" spans="1:1">
      <c r="A188" s="115"/>
    </row>
    <row r="189" spans="1:1">
      <c r="A189" s="115"/>
    </row>
    <row r="190" spans="1:1">
      <c r="A190" s="115"/>
    </row>
    <row r="191" spans="1:1">
      <c r="A191" s="115"/>
    </row>
    <row r="192" spans="1:1">
      <c r="A192" s="115"/>
    </row>
    <row r="193" spans="1:1">
      <c r="A193" s="115"/>
    </row>
    <row r="194" spans="1:1">
      <c r="A194" s="115"/>
    </row>
    <row r="195" spans="1:1">
      <c r="A195" s="115"/>
    </row>
    <row r="196" spans="1:1">
      <c r="A196" s="115"/>
    </row>
    <row r="197" spans="1:1">
      <c r="A197" s="115"/>
    </row>
    <row r="198" spans="1:1">
      <c r="A198" s="115"/>
    </row>
    <row r="199" spans="1:1">
      <c r="A199" s="115"/>
    </row>
    <row r="200" spans="1:1">
      <c r="A200" s="115"/>
    </row>
    <row r="201" spans="1:1">
      <c r="A201" s="115"/>
    </row>
    <row r="202" spans="1:1">
      <c r="A202" s="115"/>
    </row>
    <row r="203" spans="1:1">
      <c r="A203" s="115"/>
    </row>
    <row r="204" spans="1:1">
      <c r="A204" s="115"/>
    </row>
    <row r="205" spans="1:1">
      <c r="A205" s="115"/>
    </row>
    <row r="206" spans="1:1">
      <c r="A206" s="115"/>
    </row>
    <row r="207" spans="1:1">
      <c r="A207" s="115"/>
    </row>
    <row r="208" spans="1:1">
      <c r="A208" s="115"/>
    </row>
    <row r="209" spans="1:1">
      <c r="A209" s="115"/>
    </row>
    <row r="210" spans="1:1">
      <c r="A210" s="115"/>
    </row>
    <row r="211" spans="1:1">
      <c r="A211" s="115"/>
    </row>
    <row r="212" spans="1:1">
      <c r="A212" s="115"/>
    </row>
    <row r="213" spans="1:1">
      <c r="A213" s="115"/>
    </row>
    <row r="214" spans="1:1">
      <c r="A214" s="115"/>
    </row>
    <row r="215" spans="1:1">
      <c r="A215" s="115"/>
    </row>
    <row r="216" spans="1:1">
      <c r="A216" s="115"/>
    </row>
    <row r="217" spans="1:1">
      <c r="A217" s="115"/>
    </row>
    <row r="218" spans="1:1">
      <c r="A218" s="115"/>
    </row>
    <row r="219" spans="1:1">
      <c r="A219" s="115"/>
    </row>
    <row r="220" spans="1:1">
      <c r="A220" s="115"/>
    </row>
    <row r="221" spans="1:1">
      <c r="A221" s="115"/>
    </row>
    <row r="222" spans="1:1">
      <c r="A222" s="115"/>
    </row>
    <row r="223" spans="1:1">
      <c r="A223" s="115"/>
    </row>
    <row r="224" spans="1:1">
      <c r="A224" s="115"/>
    </row>
    <row r="225" spans="1:1">
      <c r="A225" s="115"/>
    </row>
    <row r="226" spans="1:1">
      <c r="A226" s="115"/>
    </row>
    <row r="227" spans="1:1">
      <c r="A227" s="115"/>
    </row>
    <row r="228" spans="1:1">
      <c r="A228" s="115"/>
    </row>
    <row r="229" spans="1:1">
      <c r="A229" s="115"/>
    </row>
    <row r="230" spans="1:1">
      <c r="A230" s="115"/>
    </row>
    <row r="231" spans="1:1">
      <c r="A231" s="115"/>
    </row>
    <row r="232" spans="1:1">
      <c r="A232" s="115"/>
    </row>
    <row r="233" spans="1:1">
      <c r="A233" s="115"/>
    </row>
    <row r="234" spans="1:1">
      <c r="A234" s="115"/>
    </row>
    <row r="235" spans="1:1">
      <c r="A235" s="115"/>
    </row>
    <row r="236" spans="1:1">
      <c r="A236" s="115"/>
    </row>
    <row r="237" spans="1:1">
      <c r="A237" s="115"/>
    </row>
    <row r="238" spans="1:1">
      <c r="A238" s="115"/>
    </row>
    <row r="239" spans="1:1">
      <c r="A239" s="115"/>
    </row>
    <row r="240" spans="1:1">
      <c r="A240" s="115"/>
    </row>
    <row r="241" spans="1:1">
      <c r="A241" s="115"/>
    </row>
    <row r="242" spans="1:1">
      <c r="A242" s="115"/>
    </row>
    <row r="243" spans="1:1">
      <c r="A243" s="115"/>
    </row>
    <row r="244" spans="1:1">
      <c r="A244" s="115"/>
    </row>
    <row r="245" spans="1:1">
      <c r="A245" s="115"/>
    </row>
    <row r="246" spans="1:1">
      <c r="A246" s="115"/>
    </row>
    <row r="247" spans="1:1">
      <c r="A247" s="115"/>
    </row>
    <row r="248" spans="1:1">
      <c r="A248" s="115"/>
    </row>
  </sheetData>
  <sheetProtection password="C6FB" sheet="1" formatCells="0" formatColumns="0" formatRows="0"/>
  <mergeCells count="33">
    <mergeCell ref="A82:G82"/>
    <mergeCell ref="C79:D79"/>
    <mergeCell ref="E2:G5"/>
    <mergeCell ref="A66:G66"/>
    <mergeCell ref="A30:G30"/>
    <mergeCell ref="B27:B28"/>
    <mergeCell ref="B6:D6"/>
    <mergeCell ref="B7:D7"/>
    <mergeCell ref="B8:D8"/>
    <mergeCell ref="B9:D9"/>
    <mergeCell ref="A23:G23"/>
    <mergeCell ref="A62:G62"/>
    <mergeCell ref="A53:G53"/>
    <mergeCell ref="A60:G60"/>
    <mergeCell ref="B17:D17"/>
    <mergeCell ref="A46:G46"/>
    <mergeCell ref="B10:D10"/>
    <mergeCell ref="B11:D11"/>
    <mergeCell ref="B12:D12"/>
    <mergeCell ref="E13:F13"/>
    <mergeCell ref="B13:D13"/>
    <mergeCell ref="B14:D14"/>
    <mergeCell ref="D27:G27"/>
    <mergeCell ref="E14:F14"/>
    <mergeCell ref="C27:C28"/>
    <mergeCell ref="B18:D18"/>
    <mergeCell ref="A22:G22"/>
    <mergeCell ref="A27:A28"/>
    <mergeCell ref="B15:D15"/>
    <mergeCell ref="B16:D16"/>
    <mergeCell ref="A20:G20"/>
    <mergeCell ref="A21:G21"/>
    <mergeCell ref="A25:G25"/>
  </mergeCells>
  <phoneticPr fontId="3" type="noConversion"/>
  <pageMargins left="0.78740157480314965" right="0.39370078740157483" top="0.59055118110236227" bottom="0.59055118110236227" header="0.31496062992125984" footer="0.19685039370078741"/>
  <pageSetup paperSize="9" scale="43" orientation="portrait" verticalDpi="300" r:id="rId1"/>
  <headerFooter alignWithMargins="0"/>
  <rowBreaks count="1" manualBreakCount="1">
    <brk id="59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1:H341"/>
  <sheetViews>
    <sheetView topLeftCell="A87" zoomScale="75" zoomScaleNormal="75" zoomScaleSheetLayoutView="70" workbookViewId="0">
      <selection activeCell="A98" sqref="A98:H98"/>
    </sheetView>
  </sheetViews>
  <sheetFormatPr defaultColWidth="9.109375" defaultRowHeight="21" outlineLevelRow="1"/>
  <cols>
    <col min="1" max="1" width="75.44140625" style="24" customWidth="1"/>
    <col min="2" max="2" width="12" style="26" customWidth="1"/>
    <col min="3" max="3" width="17" style="26" customWidth="1"/>
    <col min="4" max="4" width="12.6640625" style="26" customWidth="1"/>
    <col min="5" max="5" width="13.5546875" style="26" customWidth="1"/>
    <col min="6" max="6" width="16.109375" style="26" customWidth="1"/>
    <col min="7" max="7" width="12.109375" style="26" customWidth="1"/>
    <col min="8" max="8" width="25.6640625" style="26" customWidth="1"/>
    <col min="9" max="16384" width="9.109375" style="24"/>
  </cols>
  <sheetData>
    <row r="1" spans="1:8" hidden="1" outlineLevel="1">
      <c r="B1" s="33"/>
      <c r="C1" s="33"/>
      <c r="D1" s="33"/>
      <c r="E1" s="33"/>
      <c r="F1" s="33"/>
      <c r="G1" s="33"/>
      <c r="H1" s="43" t="s">
        <v>241</v>
      </c>
    </row>
    <row r="2" spans="1:8" hidden="1" outlineLevel="1">
      <c r="B2" s="33"/>
      <c r="C2" s="33"/>
      <c r="D2" s="33"/>
      <c r="E2" s="33"/>
      <c r="F2" s="33"/>
      <c r="G2" s="33"/>
      <c r="H2" s="43" t="s">
        <v>225</v>
      </c>
    </row>
    <row r="3" spans="1:8" s="130" customFormat="1" ht="21.6" collapsed="1">
      <c r="A3" s="248" t="s">
        <v>377</v>
      </c>
      <c r="B3" s="248"/>
      <c r="C3" s="248"/>
      <c r="D3" s="248"/>
      <c r="E3" s="248"/>
      <c r="F3" s="248"/>
      <c r="G3" s="248"/>
      <c r="H3" s="248"/>
    </row>
    <row r="4" spans="1:8" s="130" customFormat="1" ht="12.75" customHeight="1">
      <c r="A4" s="129"/>
      <c r="B4" s="131"/>
      <c r="C4" s="131"/>
      <c r="D4" s="131"/>
      <c r="E4" s="131"/>
      <c r="F4" s="131"/>
      <c r="G4" s="131"/>
      <c r="H4" s="131"/>
    </row>
    <row r="5" spans="1:8" s="130" customFormat="1" ht="25.5" customHeight="1">
      <c r="A5" s="253" t="s">
        <v>287</v>
      </c>
      <c r="B5" s="254" t="s">
        <v>18</v>
      </c>
      <c r="C5" s="255" t="s">
        <v>386</v>
      </c>
      <c r="D5" s="253" t="s">
        <v>356</v>
      </c>
      <c r="E5" s="253"/>
      <c r="F5" s="253"/>
      <c r="G5" s="253"/>
      <c r="H5" s="253"/>
    </row>
    <row r="6" spans="1:8" s="130" customFormat="1" ht="129.6">
      <c r="A6" s="253"/>
      <c r="B6" s="254"/>
      <c r="C6" s="256"/>
      <c r="D6" s="112" t="s">
        <v>265</v>
      </c>
      <c r="E6" s="112" t="s">
        <v>248</v>
      </c>
      <c r="F6" s="132" t="s">
        <v>385</v>
      </c>
      <c r="G6" s="132" t="s">
        <v>276</v>
      </c>
      <c r="H6" s="112" t="s">
        <v>274</v>
      </c>
    </row>
    <row r="7" spans="1:8" s="130" customFormat="1" ht="21.6">
      <c r="A7" s="113">
        <v>1</v>
      </c>
      <c r="B7" s="112">
        <v>2</v>
      </c>
      <c r="C7" s="112">
        <v>3</v>
      </c>
      <c r="D7" s="112">
        <v>4</v>
      </c>
      <c r="E7" s="112">
        <v>5</v>
      </c>
      <c r="F7" s="112">
        <v>6</v>
      </c>
      <c r="G7" s="112">
        <v>7</v>
      </c>
      <c r="H7" s="112">
        <v>8</v>
      </c>
    </row>
    <row r="8" spans="1:8" s="133" customFormat="1" ht="26.25" customHeight="1">
      <c r="A8" s="257" t="s">
        <v>273</v>
      </c>
      <c r="B8" s="258"/>
      <c r="C8" s="258"/>
      <c r="D8" s="258"/>
      <c r="E8" s="258"/>
      <c r="F8" s="258"/>
      <c r="G8" s="258"/>
      <c r="H8" s="259"/>
    </row>
    <row r="9" spans="1:8" s="133" customFormat="1" ht="43.2">
      <c r="A9" s="134" t="s">
        <v>109</v>
      </c>
      <c r="B9" s="135">
        <v>1000</v>
      </c>
      <c r="C9" s="205">
        <v>56131</v>
      </c>
      <c r="D9" s="205">
        <v>55387</v>
      </c>
      <c r="E9" s="205">
        <v>69519</v>
      </c>
      <c r="F9" s="205">
        <v>-14132</v>
      </c>
      <c r="G9" s="206">
        <v>125.5</v>
      </c>
      <c r="H9" s="207"/>
    </row>
    <row r="10" spans="1:8" s="133" customFormat="1" ht="21.6">
      <c r="A10" s="134" t="s">
        <v>407</v>
      </c>
      <c r="B10" s="135" t="s">
        <v>462</v>
      </c>
      <c r="C10" s="205">
        <v>0</v>
      </c>
      <c r="D10" s="205">
        <v>0</v>
      </c>
      <c r="E10" s="205"/>
      <c r="F10" s="205"/>
      <c r="G10" s="206"/>
      <c r="H10" s="207"/>
    </row>
    <row r="11" spans="1:8" s="133" customFormat="1" ht="43.2">
      <c r="A11" s="134" t="s">
        <v>406</v>
      </c>
      <c r="B11" s="135" t="s">
        <v>463</v>
      </c>
      <c r="C11" s="205">
        <v>56131</v>
      </c>
      <c r="D11" s="205">
        <v>55387</v>
      </c>
      <c r="E11" s="205">
        <v>69519</v>
      </c>
      <c r="F11" s="205">
        <v>-14132</v>
      </c>
      <c r="G11" s="206">
        <v>125.5</v>
      </c>
      <c r="H11" s="207"/>
    </row>
    <row r="12" spans="1:8" s="130" customFormat="1" ht="43.2">
      <c r="A12" s="134" t="s">
        <v>127</v>
      </c>
      <c r="B12" s="135">
        <v>1010</v>
      </c>
      <c r="C12" s="136">
        <v>49510</v>
      </c>
      <c r="D12" s="136">
        <v>51149</v>
      </c>
      <c r="E12" s="136">
        <v>59200</v>
      </c>
      <c r="F12" s="136">
        <v>-8051</v>
      </c>
      <c r="G12" s="137">
        <v>115.7</v>
      </c>
      <c r="H12" s="138"/>
    </row>
    <row r="13" spans="1:8" s="139" customFormat="1" ht="21.6">
      <c r="A13" s="134" t="s">
        <v>286</v>
      </c>
      <c r="B13" s="112">
        <v>1011</v>
      </c>
      <c r="C13" s="208">
        <v>0</v>
      </c>
      <c r="D13" s="208">
        <v>0</v>
      </c>
      <c r="E13" s="208"/>
      <c r="F13" s="208"/>
      <c r="G13" s="209"/>
      <c r="H13" s="210"/>
    </row>
    <row r="14" spans="1:8" s="139" customFormat="1" ht="21.6">
      <c r="A14" s="134" t="s">
        <v>66</v>
      </c>
      <c r="B14" s="112">
        <v>1012</v>
      </c>
      <c r="C14" s="208">
        <v>134</v>
      </c>
      <c r="D14" s="208">
        <v>243</v>
      </c>
      <c r="E14" s="208">
        <v>180</v>
      </c>
      <c r="F14" s="208">
        <v>63</v>
      </c>
      <c r="G14" s="209">
        <v>74.099999999999994</v>
      </c>
      <c r="H14" s="210"/>
    </row>
    <row r="15" spans="1:8" s="139" customFormat="1" ht="21.6">
      <c r="A15" s="134" t="s">
        <v>65</v>
      </c>
      <c r="B15" s="112">
        <v>1013</v>
      </c>
      <c r="C15" s="208">
        <v>784</v>
      </c>
      <c r="D15" s="208">
        <v>1066</v>
      </c>
      <c r="E15" s="208">
        <v>979</v>
      </c>
      <c r="F15" s="208">
        <v>87</v>
      </c>
      <c r="G15" s="209">
        <v>91.8</v>
      </c>
      <c r="H15" s="210"/>
    </row>
    <row r="16" spans="1:8" s="139" customFormat="1" ht="21.6">
      <c r="A16" s="134" t="s">
        <v>40</v>
      </c>
      <c r="B16" s="112">
        <v>1014</v>
      </c>
      <c r="C16" s="208">
        <v>3460</v>
      </c>
      <c r="D16" s="208">
        <v>4229</v>
      </c>
      <c r="E16" s="208">
        <v>4109</v>
      </c>
      <c r="F16" s="208">
        <v>120</v>
      </c>
      <c r="G16" s="209">
        <v>97.2</v>
      </c>
      <c r="H16" s="210"/>
    </row>
    <row r="17" spans="1:8" s="139" customFormat="1" ht="21.6">
      <c r="A17" s="134" t="s">
        <v>41</v>
      </c>
      <c r="B17" s="112">
        <v>1015</v>
      </c>
      <c r="C17" s="208">
        <v>773</v>
      </c>
      <c r="D17" s="208">
        <v>917</v>
      </c>
      <c r="E17" s="208">
        <v>885</v>
      </c>
      <c r="F17" s="208">
        <v>32</v>
      </c>
      <c r="G17" s="209">
        <v>96.5</v>
      </c>
      <c r="H17" s="210"/>
    </row>
    <row r="18" spans="1:8" s="139" customFormat="1" ht="64.8">
      <c r="A18" s="134" t="s">
        <v>262</v>
      </c>
      <c r="B18" s="112">
        <v>1016</v>
      </c>
      <c r="C18" s="208">
        <v>1714</v>
      </c>
      <c r="D18" s="208">
        <v>0</v>
      </c>
      <c r="E18" s="208">
        <v>682</v>
      </c>
      <c r="F18" s="208">
        <v>-682</v>
      </c>
      <c r="G18" s="209"/>
      <c r="H18" s="210"/>
    </row>
    <row r="19" spans="1:8" s="139" customFormat="1" ht="43.2">
      <c r="A19" s="134" t="s">
        <v>64</v>
      </c>
      <c r="B19" s="112">
        <v>1017</v>
      </c>
      <c r="C19" s="208">
        <v>320</v>
      </c>
      <c r="D19" s="208">
        <v>336</v>
      </c>
      <c r="E19" s="208">
        <v>423</v>
      </c>
      <c r="F19" s="208">
        <v>-87</v>
      </c>
      <c r="G19" s="209">
        <v>125.9</v>
      </c>
      <c r="H19" s="210"/>
    </row>
    <row r="20" spans="1:8" s="139" customFormat="1" ht="21.6">
      <c r="A20" s="134" t="s">
        <v>125</v>
      </c>
      <c r="B20" s="112">
        <v>1018</v>
      </c>
      <c r="C20" s="208">
        <v>42325</v>
      </c>
      <c r="D20" s="208">
        <v>44358</v>
      </c>
      <c r="E20" s="208">
        <v>51942</v>
      </c>
      <c r="F20" s="208">
        <v>-7584</v>
      </c>
      <c r="G20" s="209">
        <v>117.1</v>
      </c>
      <c r="H20" s="210"/>
    </row>
    <row r="21" spans="1:8" s="139" customFormat="1" ht="21.6">
      <c r="A21" s="134" t="s">
        <v>408</v>
      </c>
      <c r="B21" s="112" t="s">
        <v>409</v>
      </c>
      <c r="C21" s="208">
        <v>260</v>
      </c>
      <c r="D21" s="208">
        <v>312</v>
      </c>
      <c r="E21" s="208">
        <v>260</v>
      </c>
      <c r="F21" s="208">
        <v>52</v>
      </c>
      <c r="G21" s="209">
        <v>83.3</v>
      </c>
      <c r="H21" s="210"/>
    </row>
    <row r="22" spans="1:8" s="139" customFormat="1" ht="21.6">
      <c r="A22" s="134" t="s">
        <v>410</v>
      </c>
      <c r="B22" s="112" t="s">
        <v>411</v>
      </c>
      <c r="C22" s="208">
        <v>663</v>
      </c>
      <c r="D22" s="208">
        <v>795</v>
      </c>
      <c r="E22" s="208">
        <v>950</v>
      </c>
      <c r="F22" s="208">
        <v>-155</v>
      </c>
      <c r="G22" s="209">
        <v>119.5</v>
      </c>
      <c r="H22" s="210"/>
    </row>
    <row r="23" spans="1:8" s="139" customFormat="1" ht="21.6">
      <c r="A23" s="134" t="s">
        <v>412</v>
      </c>
      <c r="B23" s="112" t="s">
        <v>413</v>
      </c>
      <c r="C23" s="208">
        <v>125</v>
      </c>
      <c r="D23" s="208">
        <v>918</v>
      </c>
      <c r="E23" s="208">
        <v>994</v>
      </c>
      <c r="F23" s="208">
        <v>-76</v>
      </c>
      <c r="G23" s="209">
        <v>108.3</v>
      </c>
      <c r="H23" s="210"/>
    </row>
    <row r="24" spans="1:8" s="139" customFormat="1" ht="21.6">
      <c r="A24" s="134" t="s">
        <v>414</v>
      </c>
      <c r="B24" s="112" t="s">
        <v>415</v>
      </c>
      <c r="C24" s="208">
        <v>29</v>
      </c>
      <c r="D24" s="208">
        <v>40</v>
      </c>
      <c r="E24" s="208">
        <v>16</v>
      </c>
      <c r="F24" s="208">
        <v>24</v>
      </c>
      <c r="G24" s="209">
        <v>40</v>
      </c>
      <c r="H24" s="210"/>
    </row>
    <row r="25" spans="1:8" s="139" customFormat="1" ht="21.6">
      <c r="A25" s="134" t="s">
        <v>497</v>
      </c>
      <c r="B25" s="112" t="s">
        <v>417</v>
      </c>
      <c r="C25" s="208"/>
      <c r="D25" s="208"/>
      <c r="E25" s="208">
        <v>1793</v>
      </c>
      <c r="F25" s="208">
        <v>-1793</v>
      </c>
      <c r="G25" s="209"/>
      <c r="H25" s="210"/>
    </row>
    <row r="26" spans="1:8" s="139" customFormat="1" ht="21.6">
      <c r="A26" s="134" t="s">
        <v>416</v>
      </c>
      <c r="B26" s="112" t="s">
        <v>418</v>
      </c>
      <c r="C26" s="208">
        <v>1200</v>
      </c>
      <c r="D26" s="208">
        <v>1593</v>
      </c>
      <c r="E26" s="208">
        <v>1675</v>
      </c>
      <c r="F26" s="208">
        <v>-82</v>
      </c>
      <c r="G26" s="209">
        <v>105.1</v>
      </c>
      <c r="H26" s="210"/>
    </row>
    <row r="27" spans="1:8" s="139" customFormat="1" ht="108">
      <c r="A27" s="134" t="s">
        <v>465</v>
      </c>
      <c r="B27" s="112" t="s">
        <v>498</v>
      </c>
      <c r="C27" s="208">
        <v>40048</v>
      </c>
      <c r="D27" s="208">
        <v>40700</v>
      </c>
      <c r="E27" s="208">
        <v>46254</v>
      </c>
      <c r="F27" s="208">
        <v>-5554</v>
      </c>
      <c r="G27" s="209">
        <v>113.6</v>
      </c>
      <c r="H27" s="210"/>
    </row>
    <row r="28" spans="1:8" s="139" customFormat="1" ht="43.2">
      <c r="A28" s="134" t="s">
        <v>464</v>
      </c>
      <c r="B28" s="112" t="s">
        <v>499</v>
      </c>
      <c r="C28" s="208"/>
      <c r="D28" s="208">
        <v>21400</v>
      </c>
      <c r="E28" s="208">
        <v>23472</v>
      </c>
      <c r="F28" s="208">
        <v>-2072</v>
      </c>
      <c r="G28" s="209">
        <v>109.7</v>
      </c>
      <c r="H28" s="210"/>
    </row>
    <row r="29" spans="1:8" s="139" customFormat="1" ht="43.2">
      <c r="A29" s="134" t="s">
        <v>466</v>
      </c>
      <c r="B29" s="112" t="s">
        <v>500</v>
      </c>
      <c r="C29" s="208"/>
      <c r="D29" s="208">
        <v>17900</v>
      </c>
      <c r="E29" s="208">
        <v>19898</v>
      </c>
      <c r="F29" s="208">
        <v>-1998</v>
      </c>
      <c r="G29" s="209">
        <v>111.2</v>
      </c>
      <c r="H29" s="210"/>
    </row>
    <row r="30" spans="1:8" s="139" customFormat="1" ht="43.2">
      <c r="A30" s="134" t="s">
        <v>467</v>
      </c>
      <c r="B30" s="112" t="s">
        <v>501</v>
      </c>
      <c r="C30" s="208"/>
      <c r="D30" s="208">
        <v>1400</v>
      </c>
      <c r="E30" s="208">
        <v>1684</v>
      </c>
      <c r="F30" s="208">
        <v>-284</v>
      </c>
      <c r="G30" s="209">
        <v>120.3</v>
      </c>
      <c r="H30" s="210"/>
    </row>
    <row r="31" spans="1:8" s="139" customFormat="1" ht="21.6">
      <c r="A31" s="134" t="s">
        <v>469</v>
      </c>
      <c r="B31" s="112" t="s">
        <v>502</v>
      </c>
      <c r="C31" s="208"/>
      <c r="D31" s="208"/>
      <c r="E31" s="208">
        <v>1200</v>
      </c>
      <c r="F31" s="208">
        <v>-1200</v>
      </c>
      <c r="G31" s="209"/>
      <c r="H31" s="210"/>
    </row>
    <row r="32" spans="1:8" s="133" customFormat="1">
      <c r="A32" s="140" t="s">
        <v>23</v>
      </c>
      <c r="B32" s="141">
        <v>1020</v>
      </c>
      <c r="C32" s="142">
        <v>6621</v>
      </c>
      <c r="D32" s="142">
        <v>4238</v>
      </c>
      <c r="E32" s="142">
        <v>10319</v>
      </c>
      <c r="F32" s="142">
        <v>-6081</v>
      </c>
      <c r="G32" s="143">
        <v>243.5</v>
      </c>
      <c r="H32" s="144"/>
    </row>
    <row r="33" spans="1:8" s="130" customFormat="1" ht="21.6">
      <c r="A33" s="134" t="s">
        <v>218</v>
      </c>
      <c r="B33" s="135">
        <v>1030</v>
      </c>
      <c r="C33" s="205">
        <v>343</v>
      </c>
      <c r="D33" s="205">
        <v>336</v>
      </c>
      <c r="E33" s="205">
        <v>338</v>
      </c>
      <c r="F33" s="205">
        <v>-2</v>
      </c>
      <c r="G33" s="206">
        <v>101</v>
      </c>
      <c r="H33" s="207"/>
    </row>
    <row r="34" spans="1:8" s="130" customFormat="1" ht="21.6">
      <c r="A34" s="134" t="s">
        <v>219</v>
      </c>
      <c r="B34" s="135">
        <v>1031</v>
      </c>
      <c r="C34" s="205"/>
      <c r="D34" s="205"/>
      <c r="E34" s="205"/>
      <c r="F34" s="205"/>
      <c r="G34" s="206"/>
      <c r="H34" s="207"/>
    </row>
    <row r="35" spans="1:8" s="130" customFormat="1" ht="43.2">
      <c r="A35" s="134" t="s">
        <v>419</v>
      </c>
      <c r="B35" s="135" t="s">
        <v>468</v>
      </c>
      <c r="C35" s="205">
        <v>343</v>
      </c>
      <c r="D35" s="205">
        <v>336</v>
      </c>
      <c r="E35" s="205">
        <v>338</v>
      </c>
      <c r="F35" s="205">
        <v>-2</v>
      </c>
      <c r="G35" s="206">
        <v>101</v>
      </c>
      <c r="H35" s="207"/>
    </row>
    <row r="36" spans="1:8" s="130" customFormat="1" ht="21.6">
      <c r="A36" s="134" t="s">
        <v>228</v>
      </c>
      <c r="B36" s="135">
        <v>1040</v>
      </c>
      <c r="C36" s="136">
        <v>7025</v>
      </c>
      <c r="D36" s="136">
        <v>5574</v>
      </c>
      <c r="E36" s="136">
        <v>8611</v>
      </c>
      <c r="F36" s="136">
        <v>-3037</v>
      </c>
      <c r="G36" s="137">
        <v>154.5</v>
      </c>
      <c r="H36" s="138"/>
    </row>
    <row r="37" spans="1:8" s="130" customFormat="1" ht="43.2">
      <c r="A37" s="134" t="s">
        <v>108</v>
      </c>
      <c r="B37" s="135">
        <v>1041</v>
      </c>
      <c r="C37" s="205">
        <v>0</v>
      </c>
      <c r="D37" s="205"/>
      <c r="E37" s="205"/>
      <c r="F37" s="205"/>
      <c r="G37" s="206"/>
      <c r="H37" s="207"/>
    </row>
    <row r="38" spans="1:8" s="130" customFormat="1" ht="21.6">
      <c r="A38" s="134" t="s">
        <v>209</v>
      </c>
      <c r="B38" s="135">
        <v>1042</v>
      </c>
      <c r="C38" s="205">
        <v>3</v>
      </c>
      <c r="D38" s="205">
        <v>3</v>
      </c>
      <c r="E38" s="205">
        <v>3</v>
      </c>
      <c r="F38" s="205"/>
      <c r="G38" s="206">
        <v>100</v>
      </c>
      <c r="H38" s="207"/>
    </row>
    <row r="39" spans="1:8" s="130" customFormat="1" ht="21.6">
      <c r="A39" s="134" t="s">
        <v>63</v>
      </c>
      <c r="B39" s="135">
        <v>1043</v>
      </c>
      <c r="C39" s="205">
        <v>0</v>
      </c>
      <c r="D39" s="205"/>
      <c r="E39" s="205"/>
      <c r="F39" s="205"/>
      <c r="G39" s="206"/>
      <c r="H39" s="207"/>
    </row>
    <row r="40" spans="1:8" s="130" customFormat="1" ht="21.6">
      <c r="A40" s="134" t="s">
        <v>21</v>
      </c>
      <c r="B40" s="135">
        <v>1044</v>
      </c>
      <c r="C40" s="205">
        <v>0</v>
      </c>
      <c r="D40" s="205"/>
      <c r="E40" s="205"/>
      <c r="F40" s="205"/>
      <c r="G40" s="206"/>
      <c r="H40" s="207"/>
    </row>
    <row r="41" spans="1:8" s="130" customFormat="1" ht="21.6">
      <c r="A41" s="134" t="s">
        <v>22</v>
      </c>
      <c r="B41" s="135">
        <v>1045</v>
      </c>
      <c r="C41" s="205">
        <v>0</v>
      </c>
      <c r="D41" s="205"/>
      <c r="E41" s="205"/>
      <c r="F41" s="205"/>
      <c r="G41" s="206"/>
      <c r="H41" s="207"/>
    </row>
    <row r="42" spans="1:8" s="139" customFormat="1" ht="21.6">
      <c r="A42" s="134" t="s">
        <v>38</v>
      </c>
      <c r="B42" s="135">
        <v>1046</v>
      </c>
      <c r="C42" s="205">
        <v>1</v>
      </c>
      <c r="D42" s="205"/>
      <c r="E42" s="205"/>
      <c r="F42" s="205"/>
      <c r="G42" s="206"/>
      <c r="H42" s="207"/>
    </row>
    <row r="43" spans="1:8" s="139" customFormat="1" ht="21.6">
      <c r="A43" s="134" t="s">
        <v>39</v>
      </c>
      <c r="B43" s="135">
        <v>1047</v>
      </c>
      <c r="C43" s="205">
        <v>109</v>
      </c>
      <c r="D43" s="205">
        <v>50</v>
      </c>
      <c r="E43" s="205">
        <v>58</v>
      </c>
      <c r="F43" s="205">
        <v>-8</v>
      </c>
      <c r="G43" s="206">
        <v>116</v>
      </c>
      <c r="H43" s="207"/>
    </row>
    <row r="44" spans="1:8" s="139" customFormat="1" ht="21.6">
      <c r="A44" s="134" t="s">
        <v>40</v>
      </c>
      <c r="B44" s="135">
        <v>1048</v>
      </c>
      <c r="C44" s="205">
        <v>3944</v>
      </c>
      <c r="D44" s="205">
        <v>3148</v>
      </c>
      <c r="E44" s="205">
        <v>5304</v>
      </c>
      <c r="F44" s="205">
        <v>-2156</v>
      </c>
      <c r="G44" s="206">
        <v>168.5</v>
      </c>
      <c r="H44" s="207"/>
    </row>
    <row r="45" spans="1:8" s="139" customFormat="1" ht="21.6">
      <c r="A45" s="134" t="s">
        <v>41</v>
      </c>
      <c r="B45" s="135">
        <v>1049</v>
      </c>
      <c r="C45" s="205">
        <v>848</v>
      </c>
      <c r="D45" s="205">
        <v>675</v>
      </c>
      <c r="E45" s="205">
        <v>1145</v>
      </c>
      <c r="F45" s="205">
        <v>-470</v>
      </c>
      <c r="G45" s="206">
        <v>169.6</v>
      </c>
      <c r="H45" s="207"/>
    </row>
    <row r="46" spans="1:8" s="139" customFormat="1" ht="43.2">
      <c r="A46" s="134" t="s">
        <v>42</v>
      </c>
      <c r="B46" s="135">
        <v>1050</v>
      </c>
      <c r="C46" s="205">
        <v>1355</v>
      </c>
      <c r="D46" s="205">
        <v>1000</v>
      </c>
      <c r="E46" s="205">
        <v>1418</v>
      </c>
      <c r="F46" s="205">
        <v>-418</v>
      </c>
      <c r="G46" s="206">
        <v>141.80000000000001</v>
      </c>
      <c r="H46" s="207"/>
    </row>
    <row r="47" spans="1:8" s="139" customFormat="1" ht="43.2">
      <c r="A47" s="134" t="s">
        <v>43</v>
      </c>
      <c r="B47" s="135">
        <v>1051</v>
      </c>
      <c r="C47" s="205">
        <v>0</v>
      </c>
      <c r="D47" s="205">
        <v>0</v>
      </c>
      <c r="E47" s="205"/>
      <c r="F47" s="205"/>
      <c r="G47" s="206"/>
      <c r="H47" s="207"/>
    </row>
    <row r="48" spans="1:8" s="139" customFormat="1" ht="43.2">
      <c r="A48" s="134" t="s">
        <v>44</v>
      </c>
      <c r="B48" s="135">
        <v>1052</v>
      </c>
      <c r="C48" s="205">
        <v>0</v>
      </c>
      <c r="D48" s="205">
        <v>0</v>
      </c>
      <c r="E48" s="205"/>
      <c r="F48" s="205"/>
      <c r="G48" s="206"/>
      <c r="H48" s="207"/>
    </row>
    <row r="49" spans="1:8" s="139" customFormat="1" ht="43.2">
      <c r="A49" s="134" t="s">
        <v>45</v>
      </c>
      <c r="B49" s="135">
        <v>1053</v>
      </c>
      <c r="C49" s="205">
        <v>0</v>
      </c>
      <c r="D49" s="205">
        <v>0</v>
      </c>
      <c r="E49" s="205"/>
      <c r="F49" s="205"/>
      <c r="G49" s="206"/>
      <c r="H49" s="207"/>
    </row>
    <row r="50" spans="1:8" s="139" customFormat="1" ht="21.6">
      <c r="A50" s="134" t="s">
        <v>46</v>
      </c>
      <c r="B50" s="135">
        <v>1054</v>
      </c>
      <c r="C50" s="205">
        <v>29</v>
      </c>
      <c r="D50" s="205">
        <v>25</v>
      </c>
      <c r="E50" s="205">
        <v>25</v>
      </c>
      <c r="F50" s="205">
        <v>0</v>
      </c>
      <c r="G50" s="206">
        <v>100</v>
      </c>
      <c r="H50" s="207"/>
    </row>
    <row r="51" spans="1:8" s="139" customFormat="1" ht="21.6">
      <c r="A51" s="134" t="s">
        <v>67</v>
      </c>
      <c r="B51" s="135">
        <v>1055</v>
      </c>
      <c r="C51" s="205">
        <v>14</v>
      </c>
      <c r="D51" s="205">
        <v>10</v>
      </c>
      <c r="E51" s="205">
        <v>11</v>
      </c>
      <c r="F51" s="205">
        <v>-1</v>
      </c>
      <c r="G51" s="206">
        <v>110</v>
      </c>
      <c r="H51" s="207"/>
    </row>
    <row r="52" spans="1:8" s="139" customFormat="1" ht="21.6">
      <c r="A52" s="134" t="s">
        <v>47</v>
      </c>
      <c r="B52" s="135">
        <v>1056</v>
      </c>
      <c r="C52" s="205">
        <v>4</v>
      </c>
      <c r="D52" s="205"/>
      <c r="E52" s="205"/>
      <c r="F52" s="205"/>
      <c r="G52" s="206"/>
      <c r="H52" s="207"/>
    </row>
    <row r="53" spans="1:8" s="139" customFormat="1" ht="21.6">
      <c r="A53" s="134" t="s">
        <v>48</v>
      </c>
      <c r="B53" s="135">
        <v>1057</v>
      </c>
      <c r="C53" s="205">
        <v>0</v>
      </c>
      <c r="D53" s="205"/>
      <c r="E53" s="205"/>
      <c r="F53" s="205"/>
      <c r="G53" s="206"/>
      <c r="H53" s="207"/>
    </row>
    <row r="54" spans="1:8" s="139" customFormat="1" ht="43.2">
      <c r="A54" s="134" t="s">
        <v>49</v>
      </c>
      <c r="B54" s="135">
        <v>1058</v>
      </c>
      <c r="C54" s="205">
        <v>0</v>
      </c>
      <c r="D54" s="205"/>
      <c r="E54" s="205"/>
      <c r="F54" s="205"/>
      <c r="G54" s="206"/>
      <c r="H54" s="207"/>
    </row>
    <row r="55" spans="1:8" s="139" customFormat="1" ht="43.2">
      <c r="A55" s="134" t="s">
        <v>50</v>
      </c>
      <c r="B55" s="135">
        <v>1059</v>
      </c>
      <c r="C55" s="205">
        <v>3</v>
      </c>
      <c r="D55" s="205"/>
      <c r="E55" s="205"/>
      <c r="F55" s="205"/>
      <c r="G55" s="206"/>
      <c r="H55" s="207"/>
    </row>
    <row r="56" spans="1:8" s="139" customFormat="1" ht="64.8">
      <c r="A56" s="134" t="s">
        <v>78</v>
      </c>
      <c r="B56" s="135">
        <v>1060</v>
      </c>
      <c r="C56" s="205">
        <v>0</v>
      </c>
      <c r="D56" s="205"/>
      <c r="E56" s="205"/>
      <c r="F56" s="205"/>
      <c r="G56" s="206"/>
      <c r="H56" s="207"/>
    </row>
    <row r="57" spans="1:8" s="139" customFormat="1" ht="21.6">
      <c r="A57" s="134" t="s">
        <v>51</v>
      </c>
      <c r="B57" s="135">
        <v>1061</v>
      </c>
      <c r="C57" s="205">
        <v>0</v>
      </c>
      <c r="D57" s="205"/>
      <c r="E57" s="205"/>
      <c r="F57" s="205"/>
      <c r="G57" s="206"/>
      <c r="H57" s="207"/>
    </row>
    <row r="58" spans="1:8" s="139" customFormat="1" ht="21.6">
      <c r="A58" s="134" t="s">
        <v>112</v>
      </c>
      <c r="B58" s="135">
        <v>1062</v>
      </c>
      <c r="C58" s="205">
        <v>715</v>
      </c>
      <c r="D58" s="205">
        <v>663</v>
      </c>
      <c r="E58" s="205">
        <v>647</v>
      </c>
      <c r="F58" s="205">
        <v>16</v>
      </c>
      <c r="G58" s="206">
        <v>97.6</v>
      </c>
      <c r="H58" s="207"/>
    </row>
    <row r="59" spans="1:8" s="139" customFormat="1" ht="21.6">
      <c r="A59" s="134" t="s">
        <v>420</v>
      </c>
      <c r="B59" s="135" t="s">
        <v>421</v>
      </c>
      <c r="C59" s="205">
        <v>4</v>
      </c>
      <c r="D59" s="205">
        <v>2</v>
      </c>
      <c r="E59" s="205">
        <v>3</v>
      </c>
      <c r="F59" s="205">
        <v>-1</v>
      </c>
      <c r="G59" s="206">
        <v>150</v>
      </c>
      <c r="H59" s="207"/>
    </row>
    <row r="60" spans="1:8" s="139" customFormat="1" ht="21.6">
      <c r="A60" s="134" t="s">
        <v>422</v>
      </c>
      <c r="B60" s="135" t="s">
        <v>423</v>
      </c>
      <c r="C60" s="205">
        <v>32</v>
      </c>
      <c r="D60" s="205">
        <v>40</v>
      </c>
      <c r="E60" s="205">
        <v>23</v>
      </c>
      <c r="F60" s="205">
        <v>17</v>
      </c>
      <c r="G60" s="206">
        <v>57.5</v>
      </c>
      <c r="H60" s="207"/>
    </row>
    <row r="61" spans="1:8" s="139" customFormat="1" ht="21.6">
      <c r="A61" s="134" t="s">
        <v>424</v>
      </c>
      <c r="B61" s="135" t="s">
        <v>425</v>
      </c>
      <c r="C61" s="205">
        <v>655</v>
      </c>
      <c r="D61" s="205">
        <v>621</v>
      </c>
      <c r="E61" s="205">
        <v>621</v>
      </c>
      <c r="F61" s="205">
        <v>0</v>
      </c>
      <c r="G61" s="206">
        <v>100</v>
      </c>
      <c r="H61" s="207"/>
    </row>
    <row r="62" spans="1:8" s="139" customFormat="1" ht="21.6">
      <c r="A62" s="134" t="s">
        <v>416</v>
      </c>
      <c r="B62" s="135" t="s">
        <v>426</v>
      </c>
      <c r="C62" s="205">
        <v>24</v>
      </c>
      <c r="D62" s="205"/>
      <c r="E62" s="205"/>
      <c r="F62" s="205"/>
      <c r="G62" s="206"/>
      <c r="H62" s="207"/>
    </row>
    <row r="63" spans="1:8" s="130" customFormat="1" ht="21.6">
      <c r="A63" s="134" t="s">
        <v>229</v>
      </c>
      <c r="B63" s="135">
        <v>1070</v>
      </c>
      <c r="C63" s="205">
        <v>0</v>
      </c>
      <c r="D63" s="205"/>
      <c r="E63" s="205"/>
      <c r="F63" s="205"/>
      <c r="G63" s="206"/>
      <c r="H63" s="207"/>
    </row>
    <row r="64" spans="1:8" s="139" customFormat="1" ht="21.6">
      <c r="A64" s="134" t="s">
        <v>188</v>
      </c>
      <c r="B64" s="135">
        <v>1071</v>
      </c>
      <c r="C64" s="205">
        <v>0</v>
      </c>
      <c r="D64" s="205"/>
      <c r="E64" s="205"/>
      <c r="F64" s="205"/>
      <c r="G64" s="206"/>
      <c r="H64" s="207"/>
    </row>
    <row r="65" spans="1:8" s="139" customFormat="1" ht="21.6">
      <c r="A65" s="134" t="s">
        <v>189</v>
      </c>
      <c r="B65" s="135">
        <v>1072</v>
      </c>
      <c r="C65" s="205">
        <v>0</v>
      </c>
      <c r="D65" s="205"/>
      <c r="E65" s="205"/>
      <c r="F65" s="205"/>
      <c r="G65" s="206"/>
      <c r="H65" s="207"/>
    </row>
    <row r="66" spans="1:8" s="139" customFormat="1" ht="21.6">
      <c r="A66" s="134" t="s">
        <v>40</v>
      </c>
      <c r="B66" s="135">
        <v>1073</v>
      </c>
      <c r="C66" s="205">
        <v>0</v>
      </c>
      <c r="D66" s="205"/>
      <c r="E66" s="205"/>
      <c r="F66" s="205"/>
      <c r="G66" s="206"/>
      <c r="H66" s="207"/>
    </row>
    <row r="67" spans="1:8" s="139" customFormat="1" ht="43.2">
      <c r="A67" s="134" t="s">
        <v>64</v>
      </c>
      <c r="B67" s="135">
        <v>1074</v>
      </c>
      <c r="C67" s="205">
        <v>0</v>
      </c>
      <c r="D67" s="205"/>
      <c r="E67" s="205"/>
      <c r="F67" s="205"/>
      <c r="G67" s="206"/>
      <c r="H67" s="207"/>
    </row>
    <row r="68" spans="1:8" s="139" customFormat="1" ht="21.6">
      <c r="A68" s="134" t="s">
        <v>81</v>
      </c>
      <c r="B68" s="135">
        <v>1075</v>
      </c>
      <c r="C68" s="205">
        <v>0</v>
      </c>
      <c r="D68" s="205"/>
      <c r="E68" s="205"/>
      <c r="F68" s="205"/>
      <c r="G68" s="206"/>
      <c r="H68" s="207"/>
    </row>
    <row r="69" spans="1:8" s="139" customFormat="1" ht="21.6">
      <c r="A69" s="134" t="s">
        <v>126</v>
      </c>
      <c r="B69" s="135">
        <v>1076</v>
      </c>
      <c r="C69" s="205">
        <v>0</v>
      </c>
      <c r="D69" s="205"/>
      <c r="E69" s="205"/>
      <c r="F69" s="205"/>
      <c r="G69" s="206"/>
      <c r="H69" s="207"/>
    </row>
    <row r="70" spans="1:8" s="139" customFormat="1" ht="21.6">
      <c r="A70" s="145" t="s">
        <v>82</v>
      </c>
      <c r="B70" s="135">
        <v>1080</v>
      </c>
      <c r="C70" s="136">
        <v>0</v>
      </c>
      <c r="D70" s="136"/>
      <c r="E70" s="136"/>
      <c r="F70" s="136"/>
      <c r="G70" s="137"/>
      <c r="H70" s="138"/>
    </row>
    <row r="71" spans="1:8" s="139" customFormat="1" ht="21.6">
      <c r="A71" s="134" t="s">
        <v>73</v>
      </c>
      <c r="B71" s="135">
        <v>1081</v>
      </c>
      <c r="C71" s="205"/>
      <c r="D71" s="205"/>
      <c r="E71" s="205"/>
      <c r="F71" s="205"/>
      <c r="G71" s="206"/>
      <c r="H71" s="207"/>
    </row>
    <row r="72" spans="1:8" s="139" customFormat="1" ht="21.6">
      <c r="A72" s="134" t="s">
        <v>52</v>
      </c>
      <c r="B72" s="135">
        <v>1082</v>
      </c>
      <c r="C72" s="205"/>
      <c r="D72" s="205"/>
      <c r="E72" s="205"/>
      <c r="F72" s="205"/>
      <c r="G72" s="206"/>
      <c r="H72" s="207"/>
    </row>
    <row r="73" spans="1:8" s="139" customFormat="1" ht="21.6">
      <c r="A73" s="134" t="s">
        <v>62</v>
      </c>
      <c r="B73" s="135">
        <v>1083</v>
      </c>
      <c r="C73" s="205"/>
      <c r="D73" s="205"/>
      <c r="E73" s="205"/>
      <c r="F73" s="205"/>
      <c r="G73" s="206"/>
      <c r="H73" s="207"/>
    </row>
    <row r="74" spans="1:8" s="139" customFormat="1" ht="21.6">
      <c r="A74" s="134" t="s">
        <v>219</v>
      </c>
      <c r="B74" s="135">
        <v>1084</v>
      </c>
      <c r="C74" s="205"/>
      <c r="D74" s="205"/>
      <c r="E74" s="205"/>
      <c r="F74" s="205"/>
      <c r="G74" s="206"/>
      <c r="H74" s="207"/>
    </row>
    <row r="75" spans="1:8" s="139" customFormat="1" ht="21.6">
      <c r="A75" s="134" t="s">
        <v>263</v>
      </c>
      <c r="B75" s="135">
        <v>1085</v>
      </c>
      <c r="C75" s="205"/>
      <c r="D75" s="205"/>
      <c r="E75" s="205"/>
      <c r="F75" s="205"/>
      <c r="G75" s="206"/>
      <c r="H75" s="207"/>
    </row>
    <row r="76" spans="1:8" s="133" customFormat="1">
      <c r="A76" s="140" t="s">
        <v>4</v>
      </c>
      <c r="B76" s="141">
        <v>1100</v>
      </c>
      <c r="C76" s="142">
        <v>-61</v>
      </c>
      <c r="D76" s="142">
        <v>-1000</v>
      </c>
      <c r="E76" s="142">
        <v>2046</v>
      </c>
      <c r="F76" s="142">
        <v>3046</v>
      </c>
      <c r="G76" s="143"/>
      <c r="H76" s="144"/>
    </row>
    <row r="77" spans="1:8" s="130" customFormat="1" ht="21.6">
      <c r="A77" s="134" t="s">
        <v>110</v>
      </c>
      <c r="B77" s="135">
        <v>1110</v>
      </c>
      <c r="C77" s="205"/>
      <c r="D77" s="205"/>
      <c r="E77" s="205"/>
      <c r="F77" s="205"/>
      <c r="G77" s="206"/>
      <c r="H77" s="207"/>
    </row>
    <row r="78" spans="1:8" s="130" customFormat="1" ht="21.6">
      <c r="A78" s="134" t="s">
        <v>111</v>
      </c>
      <c r="B78" s="135">
        <v>1120</v>
      </c>
      <c r="C78" s="205"/>
      <c r="D78" s="205"/>
      <c r="E78" s="205"/>
      <c r="F78" s="205"/>
      <c r="G78" s="206"/>
      <c r="H78" s="207"/>
    </row>
    <row r="79" spans="1:8" s="130" customFormat="1" ht="21.6">
      <c r="A79" s="134" t="s">
        <v>114</v>
      </c>
      <c r="B79" s="135">
        <v>1130</v>
      </c>
      <c r="C79" s="205"/>
      <c r="D79" s="205"/>
      <c r="E79" s="205"/>
      <c r="F79" s="205"/>
      <c r="G79" s="206"/>
      <c r="H79" s="207"/>
    </row>
    <row r="80" spans="1:8" s="130" customFormat="1" ht="21.6">
      <c r="A80" s="134" t="s">
        <v>113</v>
      </c>
      <c r="B80" s="135">
        <v>1140</v>
      </c>
      <c r="C80" s="205"/>
      <c r="D80" s="205"/>
      <c r="E80" s="205"/>
      <c r="F80" s="205"/>
      <c r="G80" s="206"/>
      <c r="H80" s="207"/>
    </row>
    <row r="81" spans="1:8" s="130" customFormat="1" ht="21.6">
      <c r="A81" s="134" t="s">
        <v>220</v>
      </c>
      <c r="B81" s="135">
        <v>1150</v>
      </c>
      <c r="C81" s="205"/>
      <c r="D81" s="205"/>
      <c r="E81" s="205"/>
      <c r="F81" s="205"/>
      <c r="G81" s="206"/>
      <c r="H81" s="207"/>
    </row>
    <row r="82" spans="1:8" s="130" customFormat="1" ht="21.6">
      <c r="A82" s="134" t="s">
        <v>219</v>
      </c>
      <c r="B82" s="135">
        <v>1151</v>
      </c>
      <c r="C82" s="205"/>
      <c r="D82" s="205"/>
      <c r="E82" s="205"/>
      <c r="F82" s="205"/>
      <c r="G82" s="206"/>
      <c r="H82" s="207"/>
    </row>
    <row r="83" spans="1:8" s="130" customFormat="1" ht="21.6">
      <c r="A83" s="134" t="s">
        <v>221</v>
      </c>
      <c r="B83" s="135">
        <v>1160</v>
      </c>
      <c r="C83" s="205"/>
      <c r="D83" s="205"/>
      <c r="E83" s="205"/>
      <c r="F83" s="205"/>
      <c r="G83" s="206"/>
      <c r="H83" s="207"/>
    </row>
    <row r="84" spans="1:8" s="130" customFormat="1" ht="21.6">
      <c r="A84" s="134" t="s">
        <v>219</v>
      </c>
      <c r="B84" s="135">
        <v>1161</v>
      </c>
      <c r="C84" s="205"/>
      <c r="D84" s="205"/>
      <c r="E84" s="205"/>
      <c r="F84" s="205"/>
      <c r="G84" s="206"/>
      <c r="H84" s="207"/>
    </row>
    <row r="85" spans="1:8" s="133" customFormat="1">
      <c r="A85" s="140" t="s">
        <v>98</v>
      </c>
      <c r="B85" s="141">
        <v>1170</v>
      </c>
      <c r="C85" s="142">
        <v>-61</v>
      </c>
      <c r="D85" s="142">
        <v>-1000</v>
      </c>
      <c r="E85" s="142">
        <v>2046</v>
      </c>
      <c r="F85" s="142">
        <v>3046</v>
      </c>
      <c r="G85" s="143"/>
      <c r="H85" s="144"/>
    </row>
    <row r="86" spans="1:8" s="130" customFormat="1" ht="21.6">
      <c r="A86" s="134" t="s">
        <v>142</v>
      </c>
      <c r="B86" s="135">
        <v>1180</v>
      </c>
      <c r="C86" s="205"/>
      <c r="D86" s="205"/>
      <c r="E86" s="205">
        <v>55</v>
      </c>
      <c r="F86" s="205"/>
      <c r="G86" s="206"/>
      <c r="H86" s="207"/>
    </row>
    <row r="87" spans="1:8" s="130" customFormat="1" ht="21.6">
      <c r="A87" s="219" t="s">
        <v>503</v>
      </c>
      <c r="B87" s="220">
        <v>1190</v>
      </c>
      <c r="C87" s="221"/>
      <c r="D87" s="221"/>
      <c r="E87" s="221"/>
      <c r="F87" s="205"/>
      <c r="G87" s="206"/>
      <c r="H87" s="207"/>
    </row>
    <row r="88" spans="1:8" s="133" customFormat="1">
      <c r="A88" s="140" t="s">
        <v>99</v>
      </c>
      <c r="B88" s="141">
        <v>1200</v>
      </c>
      <c r="C88" s="142">
        <v>-61</v>
      </c>
      <c r="D88" s="142">
        <v>-1000</v>
      </c>
      <c r="E88" s="142">
        <v>1991</v>
      </c>
      <c r="F88" s="142">
        <v>2684</v>
      </c>
      <c r="G88" s="143"/>
      <c r="H88" s="144"/>
    </row>
    <row r="89" spans="1:8" s="130" customFormat="1" ht="21.6">
      <c r="A89" s="134" t="s">
        <v>24</v>
      </c>
      <c r="B89" s="113">
        <v>1201</v>
      </c>
      <c r="C89" s="208"/>
      <c r="D89" s="208"/>
      <c r="E89" s="208">
        <v>1991</v>
      </c>
      <c r="F89" s="208"/>
      <c r="G89" s="209"/>
      <c r="H89" s="210"/>
    </row>
    <row r="90" spans="1:8" s="130" customFormat="1" ht="21.6">
      <c r="A90" s="134" t="s">
        <v>25</v>
      </c>
      <c r="B90" s="113">
        <v>1202</v>
      </c>
      <c r="C90" s="208">
        <v>-61</v>
      </c>
      <c r="D90" s="208">
        <v>-1000</v>
      </c>
      <c r="E90" s="208"/>
      <c r="F90" s="208"/>
      <c r="G90" s="209"/>
      <c r="H90" s="210"/>
    </row>
    <row r="91" spans="1:8" s="130" customFormat="1" ht="21.6">
      <c r="A91" s="134" t="s">
        <v>264</v>
      </c>
      <c r="B91" s="135">
        <v>1210</v>
      </c>
      <c r="C91" s="205"/>
      <c r="D91" s="205"/>
      <c r="E91" s="205"/>
      <c r="F91" s="205"/>
      <c r="G91" s="206"/>
      <c r="H91" s="207"/>
    </row>
    <row r="92" spans="1:8" s="133" customFormat="1" ht="27.75" customHeight="1">
      <c r="A92" s="257" t="s">
        <v>277</v>
      </c>
      <c r="B92" s="258"/>
      <c r="C92" s="258"/>
      <c r="D92" s="258"/>
      <c r="E92" s="258"/>
      <c r="F92" s="258"/>
      <c r="G92" s="258"/>
      <c r="H92" s="259"/>
    </row>
    <row r="93" spans="1:8" s="130" customFormat="1" ht="43.2">
      <c r="A93" s="146" t="s">
        <v>278</v>
      </c>
      <c r="B93" s="113">
        <v>1300</v>
      </c>
      <c r="C93" s="216">
        <v>343</v>
      </c>
      <c r="D93" s="216">
        <v>336</v>
      </c>
      <c r="E93" s="216">
        <v>338</v>
      </c>
      <c r="F93" s="208">
        <v>-2</v>
      </c>
      <c r="G93" s="209">
        <v>101</v>
      </c>
      <c r="H93" s="210"/>
    </row>
    <row r="94" spans="1:8" s="130" customFormat="1" ht="70.5" customHeight="1">
      <c r="A94" s="147" t="s">
        <v>279</v>
      </c>
      <c r="B94" s="113">
        <v>1310</v>
      </c>
      <c r="C94" s="216">
        <v>0</v>
      </c>
      <c r="D94" s="216">
        <v>0</v>
      </c>
      <c r="E94" s="216"/>
      <c r="F94" s="208"/>
      <c r="G94" s="209"/>
      <c r="H94" s="210"/>
    </row>
    <row r="95" spans="1:8" s="130" customFormat="1" ht="43.2">
      <c r="A95" s="146" t="s">
        <v>280</v>
      </c>
      <c r="B95" s="113">
        <v>1320</v>
      </c>
      <c r="C95" s="216">
        <v>0</v>
      </c>
      <c r="D95" s="216">
        <v>0</v>
      </c>
      <c r="E95" s="216"/>
      <c r="F95" s="208"/>
      <c r="G95" s="209"/>
      <c r="H95" s="210"/>
    </row>
    <row r="96" spans="1:8" s="130" customFormat="1" ht="46.5" customHeight="1">
      <c r="A96" s="38" t="s">
        <v>389</v>
      </c>
      <c r="B96" s="135">
        <v>1330</v>
      </c>
      <c r="C96" s="136">
        <v>56474</v>
      </c>
      <c r="D96" s="136">
        <v>55723</v>
      </c>
      <c r="E96" s="136">
        <v>69857</v>
      </c>
      <c r="F96" s="205">
        <v>-14134</v>
      </c>
      <c r="G96" s="206">
        <v>125.4</v>
      </c>
      <c r="H96" s="207"/>
    </row>
    <row r="97" spans="1:8" s="130" customFormat="1" ht="65.25" customHeight="1">
      <c r="A97" s="38" t="s">
        <v>390</v>
      </c>
      <c r="B97" s="135">
        <v>1340</v>
      </c>
      <c r="C97" s="136">
        <v>56535</v>
      </c>
      <c r="D97" s="136">
        <v>56723</v>
      </c>
      <c r="E97" s="136">
        <v>67866</v>
      </c>
      <c r="F97" s="205">
        <v>-11088</v>
      </c>
      <c r="G97" s="206">
        <v>119.5</v>
      </c>
      <c r="H97" s="207"/>
    </row>
    <row r="98" spans="1:8" s="130" customFormat="1" ht="21.6">
      <c r="A98" s="260" t="s">
        <v>170</v>
      </c>
      <c r="B98" s="260"/>
      <c r="C98" s="260"/>
      <c r="D98" s="260"/>
      <c r="E98" s="260"/>
      <c r="F98" s="260"/>
      <c r="G98" s="260"/>
      <c r="H98" s="260"/>
    </row>
    <row r="99" spans="1:8" s="130" customFormat="1" ht="43.2">
      <c r="A99" s="134" t="s">
        <v>281</v>
      </c>
      <c r="B99" s="135">
        <v>1400</v>
      </c>
      <c r="C99" s="136">
        <v>-61</v>
      </c>
      <c r="D99" s="136">
        <v>-1000</v>
      </c>
      <c r="E99" s="136">
        <v>2046</v>
      </c>
      <c r="F99" s="205">
        <v>3046</v>
      </c>
      <c r="G99" s="206"/>
      <c r="H99" s="207"/>
    </row>
    <row r="100" spans="1:8" s="130" customFormat="1" ht="21.6">
      <c r="A100" s="134" t="s">
        <v>282</v>
      </c>
      <c r="B100" s="135">
        <v>1401</v>
      </c>
      <c r="C100" s="136">
        <v>1675</v>
      </c>
      <c r="D100" s="136">
        <v>1336</v>
      </c>
      <c r="E100" s="136">
        <v>1841</v>
      </c>
      <c r="F100" s="205">
        <v>505</v>
      </c>
      <c r="G100" s="206">
        <v>137.80000000000001</v>
      </c>
      <c r="H100" s="207"/>
    </row>
    <row r="101" spans="1:8" s="130" customFormat="1" ht="43.2">
      <c r="A101" s="134" t="s">
        <v>283</v>
      </c>
      <c r="B101" s="135">
        <v>1402</v>
      </c>
      <c r="C101" s="136"/>
      <c r="D101" s="136">
        <v>0</v>
      </c>
      <c r="E101" s="136">
        <v>0</v>
      </c>
      <c r="F101" s="205"/>
      <c r="G101" s="206"/>
      <c r="H101" s="207"/>
    </row>
    <row r="102" spans="1:8" s="130" customFormat="1" ht="43.2">
      <c r="A102" s="134" t="s">
        <v>284</v>
      </c>
      <c r="B102" s="135">
        <v>1403</v>
      </c>
      <c r="C102" s="136"/>
      <c r="D102" s="136">
        <v>0</v>
      </c>
      <c r="E102" s="136">
        <v>0</v>
      </c>
      <c r="F102" s="205"/>
      <c r="G102" s="206"/>
      <c r="H102" s="207"/>
    </row>
    <row r="103" spans="1:8" s="130" customFormat="1" ht="43.2">
      <c r="A103" s="134" t="s">
        <v>329</v>
      </c>
      <c r="B103" s="135">
        <v>1404</v>
      </c>
      <c r="C103" s="136"/>
      <c r="D103" s="136"/>
      <c r="E103" s="136"/>
      <c r="F103" s="205"/>
      <c r="G103" s="206"/>
      <c r="H103" s="207"/>
    </row>
    <row r="104" spans="1:8" s="133" customFormat="1">
      <c r="A104" s="140" t="s">
        <v>145</v>
      </c>
      <c r="B104" s="141">
        <v>1410</v>
      </c>
      <c r="C104" s="142">
        <v>1614</v>
      </c>
      <c r="D104" s="142">
        <v>336</v>
      </c>
      <c r="E104" s="142">
        <v>3887</v>
      </c>
      <c r="F104" s="211">
        <v>3551</v>
      </c>
      <c r="G104" s="212">
        <v>1156.8</v>
      </c>
      <c r="H104" s="213"/>
    </row>
    <row r="105" spans="1:8" s="130" customFormat="1" ht="21.6">
      <c r="A105" s="250" t="s">
        <v>236</v>
      </c>
      <c r="B105" s="251"/>
      <c r="C105" s="251"/>
      <c r="D105" s="251"/>
      <c r="E105" s="251"/>
      <c r="F105" s="251"/>
      <c r="G105" s="251"/>
      <c r="H105" s="252"/>
    </row>
    <row r="106" spans="1:8" s="130" customFormat="1" ht="21.6">
      <c r="A106" s="134" t="s">
        <v>285</v>
      </c>
      <c r="B106" s="135">
        <v>1500</v>
      </c>
      <c r="C106" s="205">
        <v>918</v>
      </c>
      <c r="D106" s="205">
        <v>1309</v>
      </c>
      <c r="E106" s="205">
        <v>1159</v>
      </c>
      <c r="F106" s="205">
        <v>150</v>
      </c>
      <c r="G106" s="206">
        <v>88.5</v>
      </c>
      <c r="H106" s="207"/>
    </row>
    <row r="107" spans="1:8" s="130" customFormat="1" ht="21.6">
      <c r="A107" s="134" t="s">
        <v>286</v>
      </c>
      <c r="B107" s="148">
        <v>1501</v>
      </c>
      <c r="C107" s="208">
        <v>0</v>
      </c>
      <c r="D107" s="208">
        <v>0</v>
      </c>
      <c r="E107" s="208">
        <v>0</v>
      </c>
      <c r="F107" s="208">
        <v>0</v>
      </c>
      <c r="G107" s="209">
        <v>0</v>
      </c>
      <c r="H107" s="210"/>
    </row>
    <row r="108" spans="1:8" s="130" customFormat="1" ht="21.6">
      <c r="A108" s="134" t="s">
        <v>28</v>
      </c>
      <c r="B108" s="148">
        <v>1502</v>
      </c>
      <c r="C108" s="208">
        <v>918</v>
      </c>
      <c r="D108" s="208">
        <v>1309</v>
      </c>
      <c r="E108" s="208">
        <v>1159</v>
      </c>
      <c r="F108" s="208">
        <v>150</v>
      </c>
      <c r="G108" s="209">
        <v>88.5</v>
      </c>
      <c r="H108" s="210"/>
    </row>
    <row r="109" spans="1:8" s="130" customFormat="1" ht="21.6">
      <c r="A109" s="134" t="s">
        <v>5</v>
      </c>
      <c r="B109" s="149">
        <v>1510</v>
      </c>
      <c r="C109" s="205">
        <v>7404</v>
      </c>
      <c r="D109" s="205">
        <v>7377</v>
      </c>
      <c r="E109" s="205">
        <v>9413</v>
      </c>
      <c r="F109" s="205">
        <v>-2039</v>
      </c>
      <c r="G109" s="206">
        <v>127.6</v>
      </c>
      <c r="H109" s="207"/>
    </row>
    <row r="110" spans="1:8" s="130" customFormat="1" ht="21.6">
      <c r="A110" s="134" t="s">
        <v>6</v>
      </c>
      <c r="B110" s="149">
        <v>1520</v>
      </c>
      <c r="C110" s="205">
        <v>1621</v>
      </c>
      <c r="D110" s="205">
        <v>1592</v>
      </c>
      <c r="E110" s="205">
        <v>2030</v>
      </c>
      <c r="F110" s="205">
        <v>-438</v>
      </c>
      <c r="G110" s="206">
        <v>127.5</v>
      </c>
      <c r="H110" s="207"/>
    </row>
    <row r="111" spans="1:8" s="130" customFormat="1" ht="21.6">
      <c r="A111" s="134" t="s">
        <v>7</v>
      </c>
      <c r="B111" s="149">
        <v>1530</v>
      </c>
      <c r="C111" s="205">
        <v>1675</v>
      </c>
      <c r="D111" s="205">
        <v>1336</v>
      </c>
      <c r="E111" s="205">
        <v>1841</v>
      </c>
      <c r="F111" s="205">
        <v>-505</v>
      </c>
      <c r="G111" s="206">
        <v>134.80000000000001</v>
      </c>
      <c r="H111" s="207"/>
    </row>
    <row r="112" spans="1:8" s="130" customFormat="1" ht="21.6">
      <c r="A112" s="134" t="s">
        <v>29</v>
      </c>
      <c r="B112" s="149">
        <v>1540</v>
      </c>
      <c r="C112" s="205">
        <v>44917</v>
      </c>
      <c r="D112" s="205">
        <v>45109</v>
      </c>
      <c r="E112" s="205">
        <v>53368</v>
      </c>
      <c r="F112" s="205">
        <v>-8259</v>
      </c>
      <c r="G112" s="206">
        <v>118.3</v>
      </c>
      <c r="H112" s="207"/>
    </row>
    <row r="113" spans="1:8" s="133" customFormat="1">
      <c r="A113" s="140" t="s">
        <v>58</v>
      </c>
      <c r="B113" s="150">
        <v>1550</v>
      </c>
      <c r="C113" s="142">
        <v>56535</v>
      </c>
      <c r="D113" s="142">
        <v>56723</v>
      </c>
      <c r="E113" s="142">
        <v>67811</v>
      </c>
      <c r="F113" s="211">
        <v>-11088</v>
      </c>
      <c r="G113" s="212">
        <v>119.5</v>
      </c>
      <c r="H113" s="213"/>
    </row>
    <row r="114" spans="1:8" s="133" customFormat="1">
      <c r="A114" s="176"/>
      <c r="B114" s="177"/>
      <c r="C114" s="177"/>
      <c r="D114" s="177"/>
      <c r="E114" s="214"/>
      <c r="F114" s="177"/>
      <c r="G114" s="177"/>
      <c r="H114" s="177"/>
    </row>
    <row r="115" spans="1:8" ht="24.6">
      <c r="A115" s="173" t="s">
        <v>361</v>
      </c>
      <c r="B115" s="178"/>
      <c r="C115" s="179"/>
      <c r="D115" s="179"/>
      <c r="E115" s="179"/>
      <c r="F115" s="179"/>
      <c r="G115" s="249"/>
      <c r="H115" s="249"/>
    </row>
    <row r="116" spans="1:8" s="41" customFormat="1">
      <c r="A116" s="181" t="s">
        <v>391</v>
      </c>
      <c r="B116" s="249" t="s">
        <v>80</v>
      </c>
      <c r="C116" s="249"/>
      <c r="D116" s="249"/>
      <c r="E116" s="249"/>
      <c r="F116" s="182"/>
      <c r="G116" s="182" t="s">
        <v>104</v>
      </c>
      <c r="H116" s="182"/>
    </row>
    <row r="117" spans="1:8" ht="35.25" customHeight="1">
      <c r="A117" s="183"/>
      <c r="B117" s="180"/>
      <c r="C117" s="180"/>
      <c r="D117" s="180"/>
      <c r="E117" s="180"/>
      <c r="F117" s="180"/>
      <c r="G117" s="180"/>
      <c r="H117" s="180"/>
    </row>
    <row r="118" spans="1:8" s="47" customFormat="1" ht="102.75" customHeight="1">
      <c r="A118" s="236"/>
      <c r="B118" s="236"/>
      <c r="C118" s="236"/>
      <c r="D118" s="236"/>
      <c r="E118" s="236"/>
      <c r="F118" s="236"/>
      <c r="G118" s="236"/>
      <c r="H118" s="236"/>
    </row>
    <row r="119" spans="1:8">
      <c r="A119" s="27"/>
    </row>
    <row r="120" spans="1:8">
      <c r="A120" s="27"/>
    </row>
    <row r="121" spans="1:8">
      <c r="A121" s="27"/>
    </row>
    <row r="122" spans="1:8">
      <c r="A122" s="27"/>
    </row>
    <row r="123" spans="1:8">
      <c r="A123" s="27"/>
    </row>
    <row r="124" spans="1:8">
      <c r="A124" s="27"/>
    </row>
    <row r="125" spans="1:8">
      <c r="A125" s="27"/>
    </row>
    <row r="126" spans="1:8">
      <c r="A126" s="27"/>
    </row>
    <row r="127" spans="1:8">
      <c r="A127" s="27"/>
    </row>
    <row r="128" spans="1:8">
      <c r="A128" s="27"/>
    </row>
    <row r="129" spans="1:1">
      <c r="A129" s="27"/>
    </row>
    <row r="130" spans="1:1">
      <c r="A130" s="27"/>
    </row>
    <row r="131" spans="1:1">
      <c r="A131" s="27"/>
    </row>
    <row r="132" spans="1:1">
      <c r="A132" s="27"/>
    </row>
    <row r="133" spans="1:1">
      <c r="A133" s="27"/>
    </row>
    <row r="134" spans="1:1">
      <c r="A134" s="27"/>
    </row>
    <row r="135" spans="1:1">
      <c r="A135" s="27"/>
    </row>
    <row r="136" spans="1:1">
      <c r="A136" s="27"/>
    </row>
    <row r="137" spans="1:1">
      <c r="A137" s="27"/>
    </row>
    <row r="138" spans="1:1">
      <c r="A138" s="27"/>
    </row>
    <row r="139" spans="1:1">
      <c r="A139" s="27"/>
    </row>
    <row r="140" spans="1:1">
      <c r="A140" s="27"/>
    </row>
    <row r="141" spans="1:1">
      <c r="A141" s="27"/>
    </row>
    <row r="142" spans="1:1">
      <c r="A142" s="27"/>
    </row>
    <row r="143" spans="1:1">
      <c r="A143" s="27"/>
    </row>
    <row r="144" spans="1:1">
      <c r="A144" s="27"/>
    </row>
    <row r="145" spans="1:1">
      <c r="A145" s="27"/>
    </row>
    <row r="146" spans="1:1">
      <c r="A146" s="27"/>
    </row>
    <row r="147" spans="1:1">
      <c r="A147" s="27"/>
    </row>
    <row r="148" spans="1:1">
      <c r="A148" s="27"/>
    </row>
    <row r="149" spans="1:1">
      <c r="A149" s="27"/>
    </row>
    <row r="150" spans="1:1">
      <c r="A150" s="27"/>
    </row>
    <row r="151" spans="1:1">
      <c r="A151" s="27"/>
    </row>
    <row r="152" spans="1:1">
      <c r="A152" s="27"/>
    </row>
    <row r="153" spans="1:1">
      <c r="A153" s="27"/>
    </row>
    <row r="154" spans="1:1">
      <c r="A154" s="27"/>
    </row>
    <row r="155" spans="1:1">
      <c r="A155" s="27"/>
    </row>
    <row r="156" spans="1:1">
      <c r="A156" s="27"/>
    </row>
    <row r="157" spans="1:1">
      <c r="A157" s="27"/>
    </row>
    <row r="158" spans="1:1">
      <c r="A158" s="27"/>
    </row>
    <row r="159" spans="1:1">
      <c r="A159" s="27"/>
    </row>
    <row r="160" spans="1:1">
      <c r="A160" s="27"/>
    </row>
    <row r="161" spans="1:1">
      <c r="A161" s="27"/>
    </row>
    <row r="162" spans="1:1">
      <c r="A162" s="27"/>
    </row>
    <row r="163" spans="1:1">
      <c r="A163" s="27"/>
    </row>
    <row r="164" spans="1:1">
      <c r="A164" s="27"/>
    </row>
    <row r="165" spans="1:1">
      <c r="A165" s="27"/>
    </row>
    <row r="166" spans="1:1">
      <c r="A166" s="27"/>
    </row>
    <row r="167" spans="1:1">
      <c r="A167" s="27"/>
    </row>
    <row r="168" spans="1:1">
      <c r="A168" s="27"/>
    </row>
    <row r="169" spans="1:1">
      <c r="A169" s="27"/>
    </row>
    <row r="170" spans="1:1">
      <c r="A170" s="27"/>
    </row>
    <row r="171" spans="1:1">
      <c r="A171" s="27"/>
    </row>
    <row r="172" spans="1:1">
      <c r="A172" s="27"/>
    </row>
    <row r="173" spans="1:1">
      <c r="A173" s="27"/>
    </row>
    <row r="174" spans="1:1">
      <c r="A174" s="27"/>
    </row>
    <row r="175" spans="1:1">
      <c r="A175" s="42"/>
    </row>
    <row r="176" spans="1:1">
      <c r="A176" s="42"/>
    </row>
    <row r="177" spans="1:1">
      <c r="A177" s="42"/>
    </row>
    <row r="178" spans="1:1">
      <c r="A178" s="42"/>
    </row>
    <row r="179" spans="1:1">
      <c r="A179" s="42"/>
    </row>
    <row r="180" spans="1:1">
      <c r="A180" s="42"/>
    </row>
    <row r="181" spans="1:1">
      <c r="A181" s="42"/>
    </row>
    <row r="182" spans="1:1">
      <c r="A182" s="42"/>
    </row>
    <row r="183" spans="1:1">
      <c r="A183" s="42"/>
    </row>
    <row r="184" spans="1:1">
      <c r="A184" s="42"/>
    </row>
    <row r="185" spans="1:1">
      <c r="A185" s="42"/>
    </row>
    <row r="186" spans="1:1">
      <c r="A186" s="42"/>
    </row>
    <row r="187" spans="1:1">
      <c r="A187" s="42"/>
    </row>
    <row r="188" spans="1:1">
      <c r="A188" s="42"/>
    </row>
    <row r="189" spans="1:1">
      <c r="A189" s="42"/>
    </row>
    <row r="190" spans="1:1">
      <c r="A190" s="42"/>
    </row>
    <row r="191" spans="1:1">
      <c r="A191" s="42"/>
    </row>
    <row r="192" spans="1:1">
      <c r="A192" s="42"/>
    </row>
    <row r="193" spans="1:1">
      <c r="A193" s="42"/>
    </row>
    <row r="194" spans="1:1">
      <c r="A194" s="42"/>
    </row>
    <row r="195" spans="1:1">
      <c r="A195" s="42"/>
    </row>
    <row r="196" spans="1:1">
      <c r="A196" s="42"/>
    </row>
    <row r="197" spans="1:1">
      <c r="A197" s="42"/>
    </row>
    <row r="198" spans="1:1">
      <c r="A198" s="42"/>
    </row>
    <row r="199" spans="1:1">
      <c r="A199" s="42"/>
    </row>
    <row r="200" spans="1:1">
      <c r="A200" s="42"/>
    </row>
    <row r="201" spans="1:1">
      <c r="A201" s="42"/>
    </row>
    <row r="202" spans="1:1">
      <c r="A202" s="42"/>
    </row>
    <row r="203" spans="1:1">
      <c r="A203" s="42"/>
    </row>
    <row r="204" spans="1:1">
      <c r="A204" s="42"/>
    </row>
    <row r="205" spans="1:1">
      <c r="A205" s="42"/>
    </row>
    <row r="206" spans="1:1">
      <c r="A206" s="42"/>
    </row>
    <row r="207" spans="1:1">
      <c r="A207" s="42"/>
    </row>
    <row r="208" spans="1:1">
      <c r="A208" s="42"/>
    </row>
    <row r="209" spans="1:1">
      <c r="A209" s="42"/>
    </row>
    <row r="210" spans="1:1">
      <c r="A210" s="42"/>
    </row>
    <row r="211" spans="1:1">
      <c r="A211" s="42"/>
    </row>
    <row r="212" spans="1:1">
      <c r="A212" s="42"/>
    </row>
    <row r="213" spans="1:1">
      <c r="A213" s="42"/>
    </row>
    <row r="214" spans="1:1">
      <c r="A214" s="42"/>
    </row>
    <row r="215" spans="1:1">
      <c r="A215" s="42"/>
    </row>
    <row r="216" spans="1:1">
      <c r="A216" s="42"/>
    </row>
    <row r="217" spans="1:1">
      <c r="A217" s="42"/>
    </row>
    <row r="218" spans="1:1">
      <c r="A218" s="42"/>
    </row>
    <row r="219" spans="1:1">
      <c r="A219" s="42"/>
    </row>
    <row r="220" spans="1:1">
      <c r="A220" s="42"/>
    </row>
    <row r="221" spans="1:1">
      <c r="A221" s="42"/>
    </row>
    <row r="222" spans="1:1">
      <c r="A222" s="42"/>
    </row>
    <row r="223" spans="1:1">
      <c r="A223" s="42"/>
    </row>
    <row r="224" spans="1:1">
      <c r="A224" s="42"/>
    </row>
    <row r="225" spans="1:1">
      <c r="A225" s="42"/>
    </row>
    <row r="226" spans="1:1">
      <c r="A226" s="42"/>
    </row>
    <row r="227" spans="1:1">
      <c r="A227" s="42"/>
    </row>
    <row r="228" spans="1:1">
      <c r="A228" s="42"/>
    </row>
    <row r="229" spans="1:1">
      <c r="A229" s="42"/>
    </row>
    <row r="230" spans="1:1">
      <c r="A230" s="42"/>
    </row>
    <row r="231" spans="1:1">
      <c r="A231" s="42"/>
    </row>
    <row r="232" spans="1:1">
      <c r="A232" s="42"/>
    </row>
    <row r="233" spans="1:1">
      <c r="A233" s="42"/>
    </row>
    <row r="234" spans="1:1">
      <c r="A234" s="42"/>
    </row>
    <row r="235" spans="1:1">
      <c r="A235" s="42"/>
    </row>
    <row r="236" spans="1:1">
      <c r="A236" s="42"/>
    </row>
    <row r="237" spans="1:1">
      <c r="A237" s="42"/>
    </row>
    <row r="238" spans="1:1">
      <c r="A238" s="42"/>
    </row>
    <row r="239" spans="1:1">
      <c r="A239" s="42"/>
    </row>
    <row r="240" spans="1:1">
      <c r="A240" s="42"/>
    </row>
    <row r="241" spans="1:1">
      <c r="A241" s="42"/>
    </row>
    <row r="242" spans="1:1">
      <c r="A242" s="42"/>
    </row>
    <row r="243" spans="1:1">
      <c r="A243" s="42"/>
    </row>
    <row r="244" spans="1:1">
      <c r="A244" s="42"/>
    </row>
    <row r="245" spans="1:1">
      <c r="A245" s="42"/>
    </row>
    <row r="246" spans="1:1">
      <c r="A246" s="42"/>
    </row>
    <row r="247" spans="1:1">
      <c r="A247" s="42"/>
    </row>
    <row r="248" spans="1:1">
      <c r="A248" s="42"/>
    </row>
    <row r="249" spans="1:1">
      <c r="A249" s="42"/>
    </row>
    <row r="250" spans="1:1">
      <c r="A250" s="42"/>
    </row>
    <row r="251" spans="1:1">
      <c r="A251" s="42"/>
    </row>
    <row r="252" spans="1:1">
      <c r="A252" s="42"/>
    </row>
    <row r="253" spans="1:1">
      <c r="A253" s="42"/>
    </row>
    <row r="254" spans="1:1">
      <c r="A254" s="42"/>
    </row>
    <row r="255" spans="1:1">
      <c r="A255" s="42"/>
    </row>
    <row r="256" spans="1:1">
      <c r="A256" s="42"/>
    </row>
    <row r="257" spans="1:1">
      <c r="A257" s="42"/>
    </row>
    <row r="258" spans="1:1">
      <c r="A258" s="42"/>
    </row>
    <row r="259" spans="1:1">
      <c r="A259" s="42"/>
    </row>
    <row r="260" spans="1:1">
      <c r="A260" s="42"/>
    </row>
    <row r="261" spans="1:1">
      <c r="A261" s="42"/>
    </row>
    <row r="262" spans="1:1">
      <c r="A262" s="42"/>
    </row>
    <row r="263" spans="1:1">
      <c r="A263" s="42"/>
    </row>
    <row r="264" spans="1:1">
      <c r="A264" s="42"/>
    </row>
    <row r="265" spans="1:1">
      <c r="A265" s="42"/>
    </row>
    <row r="266" spans="1:1">
      <c r="A266" s="42"/>
    </row>
    <row r="267" spans="1:1">
      <c r="A267" s="42"/>
    </row>
    <row r="268" spans="1:1">
      <c r="A268" s="42"/>
    </row>
    <row r="269" spans="1:1">
      <c r="A269" s="42"/>
    </row>
    <row r="270" spans="1:1">
      <c r="A270" s="42"/>
    </row>
    <row r="271" spans="1:1">
      <c r="A271" s="42"/>
    </row>
    <row r="272" spans="1:1">
      <c r="A272" s="42"/>
    </row>
    <row r="273" spans="1:1">
      <c r="A273" s="42"/>
    </row>
    <row r="274" spans="1:1">
      <c r="A274" s="42"/>
    </row>
    <row r="275" spans="1:1">
      <c r="A275" s="42"/>
    </row>
    <row r="276" spans="1:1">
      <c r="A276" s="42"/>
    </row>
    <row r="277" spans="1:1">
      <c r="A277" s="42"/>
    </row>
    <row r="278" spans="1:1">
      <c r="A278" s="42"/>
    </row>
    <row r="279" spans="1:1">
      <c r="A279" s="42"/>
    </row>
    <row r="280" spans="1:1">
      <c r="A280" s="42"/>
    </row>
    <row r="281" spans="1:1">
      <c r="A281" s="42"/>
    </row>
    <row r="282" spans="1:1">
      <c r="A282" s="42"/>
    </row>
    <row r="283" spans="1:1">
      <c r="A283" s="42"/>
    </row>
    <row r="284" spans="1:1">
      <c r="A284" s="42"/>
    </row>
    <row r="285" spans="1:1">
      <c r="A285" s="42"/>
    </row>
    <row r="286" spans="1:1">
      <c r="A286" s="42"/>
    </row>
    <row r="287" spans="1:1">
      <c r="A287" s="42"/>
    </row>
    <row r="288" spans="1:1">
      <c r="A288" s="42"/>
    </row>
    <row r="289" spans="1:1">
      <c r="A289" s="42"/>
    </row>
    <row r="290" spans="1:1">
      <c r="A290" s="42"/>
    </row>
    <row r="291" spans="1:1">
      <c r="A291" s="42"/>
    </row>
    <row r="292" spans="1:1">
      <c r="A292" s="42"/>
    </row>
    <row r="293" spans="1:1">
      <c r="A293" s="42"/>
    </row>
    <row r="294" spans="1:1">
      <c r="A294" s="42"/>
    </row>
    <row r="295" spans="1:1">
      <c r="A295" s="42"/>
    </row>
    <row r="296" spans="1:1">
      <c r="A296" s="42"/>
    </row>
    <row r="297" spans="1:1">
      <c r="A297" s="42"/>
    </row>
    <row r="298" spans="1:1">
      <c r="A298" s="42"/>
    </row>
    <row r="299" spans="1:1">
      <c r="A299" s="42"/>
    </row>
    <row r="300" spans="1:1">
      <c r="A300" s="42"/>
    </row>
    <row r="301" spans="1:1">
      <c r="A301" s="42"/>
    </row>
    <row r="302" spans="1:1">
      <c r="A302" s="42"/>
    </row>
    <row r="303" spans="1:1">
      <c r="A303" s="42"/>
    </row>
    <row r="304" spans="1:1">
      <c r="A304" s="42"/>
    </row>
    <row r="305" spans="1:1">
      <c r="A305" s="42"/>
    </row>
    <row r="306" spans="1:1">
      <c r="A306" s="42"/>
    </row>
    <row r="307" spans="1:1">
      <c r="A307" s="42"/>
    </row>
    <row r="308" spans="1:1">
      <c r="A308" s="42"/>
    </row>
    <row r="309" spans="1:1">
      <c r="A309" s="42"/>
    </row>
    <row r="310" spans="1:1">
      <c r="A310" s="42"/>
    </row>
    <row r="311" spans="1:1">
      <c r="A311" s="42"/>
    </row>
    <row r="312" spans="1:1">
      <c r="A312" s="42"/>
    </row>
    <row r="313" spans="1:1">
      <c r="A313" s="42"/>
    </row>
    <row r="314" spans="1:1">
      <c r="A314" s="42"/>
    </row>
    <row r="315" spans="1:1">
      <c r="A315" s="42"/>
    </row>
    <row r="316" spans="1:1">
      <c r="A316" s="42"/>
    </row>
    <row r="317" spans="1:1">
      <c r="A317" s="42"/>
    </row>
    <row r="318" spans="1:1">
      <c r="A318" s="42"/>
    </row>
    <row r="319" spans="1:1">
      <c r="A319" s="42"/>
    </row>
    <row r="320" spans="1:1">
      <c r="A320" s="42"/>
    </row>
    <row r="321" spans="1:1">
      <c r="A321" s="42"/>
    </row>
    <row r="322" spans="1:1">
      <c r="A322" s="42"/>
    </row>
    <row r="323" spans="1:1">
      <c r="A323" s="42"/>
    </row>
    <row r="324" spans="1:1">
      <c r="A324" s="42"/>
    </row>
    <row r="325" spans="1:1">
      <c r="A325" s="42"/>
    </row>
    <row r="326" spans="1:1">
      <c r="A326" s="42"/>
    </row>
    <row r="327" spans="1:1">
      <c r="A327" s="42"/>
    </row>
    <row r="328" spans="1:1">
      <c r="A328" s="42"/>
    </row>
    <row r="329" spans="1:1">
      <c r="A329" s="42"/>
    </row>
    <row r="330" spans="1:1">
      <c r="A330" s="42"/>
    </row>
    <row r="331" spans="1:1">
      <c r="A331" s="42"/>
    </row>
    <row r="332" spans="1:1">
      <c r="A332" s="42"/>
    </row>
    <row r="333" spans="1:1">
      <c r="A333" s="42"/>
    </row>
    <row r="334" spans="1:1">
      <c r="A334" s="42"/>
    </row>
    <row r="335" spans="1:1">
      <c r="A335" s="42"/>
    </row>
    <row r="336" spans="1:1">
      <c r="A336" s="42"/>
    </row>
    <row r="337" spans="1:1">
      <c r="A337" s="42"/>
    </row>
    <row r="338" spans="1:1">
      <c r="A338" s="42"/>
    </row>
    <row r="339" spans="1:1">
      <c r="A339" s="42"/>
    </row>
    <row r="340" spans="1:1">
      <c r="A340" s="42"/>
    </row>
    <row r="341" spans="1:1">
      <c r="A341" s="42"/>
    </row>
  </sheetData>
  <sheetProtection formatCells="0" formatColumns="0" formatRows="0" insertRows="0" deleteRows="0"/>
  <mergeCells count="12">
    <mergeCell ref="A3:H3"/>
    <mergeCell ref="G115:H115"/>
    <mergeCell ref="A118:H118"/>
    <mergeCell ref="A105:H105"/>
    <mergeCell ref="D5:H5"/>
    <mergeCell ref="B5:B6"/>
    <mergeCell ref="A5:A6"/>
    <mergeCell ref="C5:C6"/>
    <mergeCell ref="A8:H8"/>
    <mergeCell ref="B116:E116"/>
    <mergeCell ref="A92:H92"/>
    <mergeCell ref="A98:H98"/>
  </mergeCells>
  <phoneticPr fontId="0" type="noConversion"/>
  <pageMargins left="0.39370078740157483" right="0.39370078740157483" top="0.59055118110236227" bottom="0.59055118110236227" header="0.19685039370078741" footer="0.11811023622047245"/>
  <pageSetup paperSize="9" scale="50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</sheetPr>
  <dimension ref="A1:I188"/>
  <sheetViews>
    <sheetView view="pageBreakPreview" topLeftCell="A3" zoomScale="75" zoomScaleNormal="75" zoomScaleSheetLayoutView="75" workbookViewId="0">
      <selection activeCell="A19" sqref="A19:G19"/>
    </sheetView>
  </sheetViews>
  <sheetFormatPr defaultColWidth="9.109375" defaultRowHeight="21" outlineLevelRow="1"/>
  <cols>
    <col min="1" max="1" width="64.109375" style="52" customWidth="1"/>
    <col min="2" max="2" width="15.33203125" style="53" customWidth="1"/>
    <col min="3" max="3" width="18.6640625" style="53" customWidth="1"/>
    <col min="4" max="4" width="14.5546875" style="53" customWidth="1"/>
    <col min="5" max="5" width="14" style="53" customWidth="1"/>
    <col min="6" max="6" width="18.6640625" style="53" customWidth="1"/>
    <col min="7" max="7" width="15.5546875" style="53" customWidth="1"/>
    <col min="8" max="8" width="10" style="52" customWidth="1"/>
    <col min="9" max="9" width="9.5546875" style="52" customWidth="1"/>
    <col min="10" max="16384" width="9.109375" style="52"/>
  </cols>
  <sheetData>
    <row r="1" spans="1:7" hidden="1" outlineLevel="1">
      <c r="G1" s="43" t="s">
        <v>241</v>
      </c>
    </row>
    <row r="2" spans="1:7" hidden="1" outlineLevel="1">
      <c r="G2" s="43" t="s">
        <v>226</v>
      </c>
    </row>
    <row r="3" spans="1:7" collapsed="1">
      <c r="A3" s="265" t="s">
        <v>378</v>
      </c>
      <c r="B3" s="265"/>
      <c r="C3" s="265"/>
      <c r="D3" s="265"/>
      <c r="E3" s="265"/>
      <c r="F3" s="265"/>
      <c r="G3" s="265"/>
    </row>
    <row r="4" spans="1:7" ht="38.25" customHeight="1">
      <c r="A4" s="266" t="s">
        <v>287</v>
      </c>
      <c r="B4" s="267" t="s">
        <v>18</v>
      </c>
      <c r="C4" s="268" t="s">
        <v>358</v>
      </c>
      <c r="D4" s="266" t="s">
        <v>356</v>
      </c>
      <c r="E4" s="266"/>
      <c r="F4" s="266"/>
      <c r="G4" s="266"/>
    </row>
    <row r="5" spans="1:7" ht="38.25" customHeight="1">
      <c r="A5" s="266"/>
      <c r="B5" s="267"/>
      <c r="C5" s="269"/>
      <c r="D5" s="34" t="s">
        <v>265</v>
      </c>
      <c r="E5" s="34" t="s">
        <v>248</v>
      </c>
      <c r="F5" s="35" t="s">
        <v>275</v>
      </c>
      <c r="G5" s="35" t="s">
        <v>276</v>
      </c>
    </row>
    <row r="6" spans="1:7">
      <c r="A6" s="48">
        <v>1</v>
      </c>
      <c r="B6" s="50">
        <v>2</v>
      </c>
      <c r="C6" s="48">
        <v>3</v>
      </c>
      <c r="D6" s="48">
        <v>4</v>
      </c>
      <c r="E6" s="50">
        <v>5</v>
      </c>
      <c r="F6" s="48">
        <v>6</v>
      </c>
      <c r="G6" s="50">
        <v>7</v>
      </c>
    </row>
    <row r="7" spans="1:7">
      <c r="A7" s="262" t="s">
        <v>154</v>
      </c>
      <c r="B7" s="263"/>
      <c r="C7" s="263"/>
      <c r="D7" s="263"/>
      <c r="E7" s="263"/>
      <c r="F7" s="263"/>
      <c r="G7" s="264"/>
    </row>
    <row r="8" spans="1:7" ht="45.75" customHeight="1">
      <c r="A8" s="151" t="s">
        <v>60</v>
      </c>
      <c r="B8" s="30">
        <v>2000</v>
      </c>
      <c r="C8" s="36">
        <v>-7781</v>
      </c>
      <c r="D8" s="36">
        <v>-7842</v>
      </c>
      <c r="E8" s="36">
        <v>-7842.3</v>
      </c>
      <c r="F8" s="36">
        <v>0</v>
      </c>
      <c r="G8" s="37">
        <v>100</v>
      </c>
    </row>
    <row r="9" spans="1:7" ht="42">
      <c r="A9" s="39" t="s">
        <v>208</v>
      </c>
      <c r="B9" s="30">
        <v>2010</v>
      </c>
      <c r="C9" s="36"/>
      <c r="D9" s="36"/>
      <c r="E9" s="36">
        <v>1317</v>
      </c>
      <c r="F9" s="36">
        <v>1317</v>
      </c>
      <c r="G9" s="37"/>
    </row>
    <row r="10" spans="1:7" ht="42">
      <c r="A10" s="38" t="s">
        <v>363</v>
      </c>
      <c r="B10" s="30">
        <v>2011</v>
      </c>
      <c r="C10" s="36"/>
      <c r="D10" s="36"/>
      <c r="E10" s="36">
        <v>307</v>
      </c>
      <c r="F10" s="36">
        <v>307</v>
      </c>
      <c r="G10" s="37"/>
    </row>
    <row r="11" spans="1:7" ht="90">
      <c r="A11" s="5" t="s">
        <v>364</v>
      </c>
      <c r="B11" s="30">
        <v>2012</v>
      </c>
      <c r="C11" s="36"/>
      <c r="D11" s="36"/>
      <c r="E11" s="36">
        <v>1010</v>
      </c>
      <c r="F11" s="36">
        <v>1010</v>
      </c>
      <c r="G11" s="37"/>
    </row>
    <row r="12" spans="1:7">
      <c r="A12" s="38" t="s">
        <v>195</v>
      </c>
      <c r="B12" s="30">
        <v>2020</v>
      </c>
      <c r="C12" s="36"/>
      <c r="D12" s="36"/>
      <c r="E12" s="36"/>
      <c r="F12" s="36"/>
      <c r="G12" s="37"/>
    </row>
    <row r="13" spans="1:7" s="54" customFormat="1">
      <c r="A13" s="39" t="s">
        <v>72</v>
      </c>
      <c r="B13" s="30">
        <v>2030</v>
      </c>
      <c r="C13" s="36"/>
      <c r="D13" s="36"/>
      <c r="E13" s="36"/>
      <c r="F13" s="36"/>
      <c r="G13" s="37"/>
    </row>
    <row r="14" spans="1:7" ht="24" customHeight="1">
      <c r="A14" s="13" t="s">
        <v>134</v>
      </c>
      <c r="B14" s="30">
        <v>2031</v>
      </c>
      <c r="C14" s="36"/>
      <c r="D14" s="36"/>
      <c r="E14" s="36"/>
      <c r="F14" s="36"/>
      <c r="G14" s="37"/>
    </row>
    <row r="15" spans="1:7">
      <c r="A15" s="39" t="s">
        <v>26</v>
      </c>
      <c r="B15" s="30">
        <v>2040</v>
      </c>
      <c r="C15" s="36"/>
      <c r="D15" s="36"/>
      <c r="E15" s="36"/>
      <c r="F15" s="36"/>
      <c r="G15" s="37"/>
    </row>
    <row r="16" spans="1:7">
      <c r="A16" s="39" t="s">
        <v>116</v>
      </c>
      <c r="B16" s="30">
        <v>2050</v>
      </c>
      <c r="C16" s="36"/>
      <c r="D16" s="36"/>
      <c r="E16" s="36"/>
      <c r="F16" s="36"/>
      <c r="G16" s="37"/>
    </row>
    <row r="17" spans="1:7">
      <c r="A17" s="39" t="s">
        <v>117</v>
      </c>
      <c r="B17" s="30">
        <v>2060</v>
      </c>
      <c r="C17" s="36"/>
      <c r="D17" s="36"/>
      <c r="E17" s="36"/>
      <c r="F17" s="36"/>
      <c r="G17" s="37"/>
    </row>
    <row r="18" spans="1:7" ht="45" customHeight="1">
      <c r="A18" s="39" t="s">
        <v>61</v>
      </c>
      <c r="B18" s="30">
        <v>2070</v>
      </c>
      <c r="C18" s="36">
        <f>C8+'1. Фін результат'!C88-'2. Розрахунки з бюджетом'!C9</f>
        <v>-7842</v>
      </c>
      <c r="D18" s="36">
        <f>D8+'1. Фін результат'!D88-'2. Розрахунки з бюджетом'!D9</f>
        <v>-8842</v>
      </c>
      <c r="E18" s="222">
        <v>-7168</v>
      </c>
      <c r="F18" s="36">
        <v>-1674</v>
      </c>
      <c r="G18" s="37">
        <v>81.099999999999994</v>
      </c>
    </row>
    <row r="19" spans="1:7" ht="41.25" customHeight="1">
      <c r="A19" s="262" t="s">
        <v>155</v>
      </c>
      <c r="B19" s="263"/>
      <c r="C19" s="263"/>
      <c r="D19" s="263"/>
      <c r="E19" s="263"/>
      <c r="F19" s="263"/>
      <c r="G19" s="264"/>
    </row>
    <row r="20" spans="1:7" ht="42">
      <c r="A20" s="39" t="s">
        <v>208</v>
      </c>
      <c r="B20" s="30">
        <v>2100</v>
      </c>
      <c r="C20" s="36"/>
      <c r="D20" s="36"/>
      <c r="E20" s="36">
        <v>1317</v>
      </c>
      <c r="F20" s="36">
        <v>1317</v>
      </c>
      <c r="G20" s="37"/>
    </row>
    <row r="21" spans="1:7" ht="42">
      <c r="A21" s="38" t="s">
        <v>363</v>
      </c>
      <c r="B21" s="30">
        <v>2101</v>
      </c>
      <c r="C21" s="36"/>
      <c r="D21" s="36"/>
      <c r="E21" s="36">
        <v>307</v>
      </c>
      <c r="F21" s="36">
        <v>307</v>
      </c>
      <c r="G21" s="37"/>
    </row>
    <row r="22" spans="1:7" ht="90">
      <c r="A22" s="5" t="s">
        <v>364</v>
      </c>
      <c r="B22" s="30">
        <v>2102</v>
      </c>
      <c r="C22" s="36"/>
      <c r="D22" s="36"/>
      <c r="E22" s="36">
        <v>1010</v>
      </c>
      <c r="F22" s="36">
        <v>1010</v>
      </c>
      <c r="G22" s="37"/>
    </row>
    <row r="23" spans="1:7" s="54" customFormat="1">
      <c r="A23" s="39" t="s">
        <v>157</v>
      </c>
      <c r="B23" s="48">
        <v>2110</v>
      </c>
      <c r="C23" s="55"/>
      <c r="D23" s="55"/>
      <c r="E23" s="55">
        <v>55</v>
      </c>
      <c r="F23" s="55">
        <v>55</v>
      </c>
      <c r="G23" s="56"/>
    </row>
    <row r="24" spans="1:7" ht="63">
      <c r="A24" s="39" t="s">
        <v>341</v>
      </c>
      <c r="B24" s="48">
        <v>2120</v>
      </c>
      <c r="C24" s="55"/>
      <c r="D24" s="55"/>
      <c r="E24" s="55"/>
      <c r="F24" s="55"/>
      <c r="G24" s="56"/>
    </row>
    <row r="25" spans="1:7" ht="61.5" customHeight="1">
      <c r="A25" s="39" t="s">
        <v>342</v>
      </c>
      <c r="B25" s="48">
        <v>2130</v>
      </c>
      <c r="C25" s="55"/>
      <c r="D25" s="55"/>
      <c r="E25" s="55"/>
      <c r="F25" s="55"/>
      <c r="G25" s="56"/>
    </row>
    <row r="26" spans="1:7" s="49" customFormat="1" ht="39.75" customHeight="1">
      <c r="A26" s="16" t="s">
        <v>257</v>
      </c>
      <c r="B26" s="57">
        <v>2140</v>
      </c>
      <c r="C26" s="58">
        <v>1468</v>
      </c>
      <c r="D26" s="58">
        <v>1439</v>
      </c>
      <c r="E26" s="58">
        <v>1844</v>
      </c>
      <c r="F26" s="58">
        <v>405</v>
      </c>
      <c r="G26" s="59">
        <v>128.1</v>
      </c>
    </row>
    <row r="27" spans="1:7">
      <c r="A27" s="39" t="s">
        <v>86</v>
      </c>
      <c r="B27" s="48">
        <v>2141</v>
      </c>
      <c r="C27" s="55"/>
      <c r="D27" s="55"/>
      <c r="E27" s="55"/>
      <c r="F27" s="55"/>
      <c r="G27" s="56"/>
    </row>
    <row r="28" spans="1:7">
      <c r="A28" s="39" t="s">
        <v>106</v>
      </c>
      <c r="B28" s="48">
        <v>2142</v>
      </c>
      <c r="C28" s="55"/>
      <c r="D28" s="55"/>
      <c r="E28" s="55"/>
      <c r="F28" s="55"/>
      <c r="G28" s="56"/>
    </row>
    <row r="29" spans="1:7">
      <c r="A29" s="39" t="s">
        <v>101</v>
      </c>
      <c r="B29" s="48">
        <v>2143</v>
      </c>
      <c r="C29" s="55"/>
      <c r="D29" s="55"/>
      <c r="E29" s="55"/>
      <c r="F29" s="55"/>
      <c r="G29" s="56"/>
    </row>
    <row r="30" spans="1:7">
      <c r="A30" s="39" t="s">
        <v>84</v>
      </c>
      <c r="B30" s="48">
        <v>2144</v>
      </c>
      <c r="C30" s="55">
        <v>1355</v>
      </c>
      <c r="D30" s="55">
        <v>1328</v>
      </c>
      <c r="E30" s="55">
        <v>1702</v>
      </c>
      <c r="F30" s="55">
        <v>374</v>
      </c>
      <c r="G30" s="56">
        <v>128.19999999999999</v>
      </c>
    </row>
    <row r="31" spans="1:7" s="54" customFormat="1">
      <c r="A31" s="39" t="s">
        <v>176</v>
      </c>
      <c r="B31" s="48">
        <v>2145</v>
      </c>
      <c r="C31" s="55"/>
      <c r="D31" s="55"/>
      <c r="E31" s="55"/>
      <c r="F31" s="55"/>
      <c r="G31" s="56"/>
    </row>
    <row r="32" spans="1:7" ht="84">
      <c r="A32" s="39" t="s">
        <v>135</v>
      </c>
      <c r="B32" s="48" t="s">
        <v>222</v>
      </c>
      <c r="C32" s="55"/>
      <c r="D32" s="55"/>
      <c r="E32" s="55"/>
      <c r="F32" s="55"/>
      <c r="G32" s="56"/>
    </row>
    <row r="33" spans="1:9">
      <c r="A33" s="39" t="s">
        <v>27</v>
      </c>
      <c r="B33" s="48" t="s">
        <v>223</v>
      </c>
      <c r="C33" s="55"/>
      <c r="D33" s="55"/>
      <c r="E33" s="55"/>
      <c r="F33" s="55"/>
      <c r="G33" s="56"/>
    </row>
    <row r="34" spans="1:9" s="54" customFormat="1">
      <c r="A34" s="39" t="s">
        <v>118</v>
      </c>
      <c r="B34" s="48">
        <v>2146</v>
      </c>
      <c r="C34" s="55"/>
      <c r="D34" s="55"/>
      <c r="E34" s="55"/>
      <c r="F34" s="55"/>
      <c r="G34" s="56"/>
    </row>
    <row r="35" spans="1:9">
      <c r="A35" s="39" t="s">
        <v>90</v>
      </c>
      <c r="B35" s="48">
        <v>2147</v>
      </c>
      <c r="C35" s="55">
        <v>113</v>
      </c>
      <c r="D35" s="55">
        <v>111</v>
      </c>
      <c r="E35" s="55">
        <v>142</v>
      </c>
      <c r="F35" s="55">
        <v>31</v>
      </c>
      <c r="G35" s="56">
        <v>127.9</v>
      </c>
    </row>
    <row r="36" spans="1:9">
      <c r="A36" s="39" t="s">
        <v>427</v>
      </c>
      <c r="B36" s="48" t="s">
        <v>428</v>
      </c>
      <c r="C36" s="55">
        <v>113</v>
      </c>
      <c r="D36" s="55">
        <v>111</v>
      </c>
      <c r="E36" s="55">
        <v>142</v>
      </c>
      <c r="F36" s="55">
        <v>31</v>
      </c>
      <c r="G36" s="56">
        <v>127.9</v>
      </c>
    </row>
    <row r="37" spans="1:9" s="54" customFormat="1" ht="42">
      <c r="A37" s="39" t="s">
        <v>85</v>
      </c>
      <c r="B37" s="48">
        <v>2150</v>
      </c>
      <c r="C37" s="55">
        <v>1621</v>
      </c>
      <c r="D37" s="55">
        <v>1592</v>
      </c>
      <c r="E37" s="55">
        <v>2030</v>
      </c>
      <c r="F37" s="55">
        <v>438</v>
      </c>
      <c r="G37" s="56">
        <v>127.1</v>
      </c>
    </row>
    <row r="38" spans="1:9" s="54" customFormat="1">
      <c r="A38" s="51" t="s">
        <v>362</v>
      </c>
      <c r="B38" s="57">
        <v>2200</v>
      </c>
      <c r="C38" s="55">
        <v>3089</v>
      </c>
      <c r="D38" s="55">
        <v>3031</v>
      </c>
      <c r="E38" s="55">
        <f>E20+E23+E26+E37</f>
        <v>5246</v>
      </c>
      <c r="F38" s="55">
        <v>2215</v>
      </c>
      <c r="G38" s="56">
        <v>173.1</v>
      </c>
    </row>
    <row r="39" spans="1:9" s="54" customFormat="1" ht="16.5" customHeight="1">
      <c r="A39" s="184"/>
      <c r="B39" s="185"/>
      <c r="C39" s="185"/>
      <c r="D39" s="185"/>
      <c r="E39" s="185"/>
      <c r="F39" s="185"/>
      <c r="G39" s="185"/>
    </row>
    <row r="40" spans="1:9" s="24" customFormat="1" ht="20.100000000000001" customHeight="1">
      <c r="A40" s="186" t="s">
        <v>361</v>
      </c>
      <c r="B40" s="178"/>
      <c r="C40" s="179"/>
      <c r="D40" s="179"/>
      <c r="E40" s="179"/>
      <c r="F40" s="179"/>
      <c r="G40" s="179"/>
    </row>
    <row r="41" spans="1:9" s="41" customFormat="1" ht="20.100000000000001" customHeight="1">
      <c r="A41" s="181" t="s">
        <v>392</v>
      </c>
      <c r="B41" s="182"/>
      <c r="C41" s="249" t="s">
        <v>80</v>
      </c>
      <c r="D41" s="249"/>
      <c r="E41" s="179"/>
      <c r="F41" s="270" t="s">
        <v>104</v>
      </c>
      <c r="G41" s="270"/>
    </row>
    <row r="42" spans="1:9" s="53" customFormat="1" ht="29.25" customHeight="1">
      <c r="A42" s="188"/>
      <c r="B42" s="185"/>
      <c r="C42" s="185"/>
      <c r="D42" s="185"/>
      <c r="E42" s="185"/>
      <c r="F42" s="185"/>
      <c r="G42" s="185"/>
      <c r="H42" s="52"/>
      <c r="I42" s="52"/>
    </row>
    <row r="43" spans="1:9" s="130" customFormat="1" ht="80.25" customHeight="1">
      <c r="A43" s="261"/>
      <c r="B43" s="261"/>
      <c r="C43" s="261"/>
      <c r="D43" s="261"/>
      <c r="E43" s="261"/>
      <c r="F43" s="261"/>
      <c r="G43" s="261"/>
      <c r="H43" s="261"/>
    </row>
    <row r="44" spans="1:9" s="53" customFormat="1">
      <c r="A44" s="60"/>
      <c r="H44" s="52"/>
      <c r="I44" s="52"/>
    </row>
    <row r="45" spans="1:9" s="53" customFormat="1">
      <c r="A45" s="60"/>
      <c r="H45" s="52"/>
      <c r="I45" s="52"/>
    </row>
    <row r="46" spans="1:9" s="53" customFormat="1">
      <c r="A46" s="60"/>
      <c r="H46" s="52"/>
      <c r="I46" s="52"/>
    </row>
    <row r="47" spans="1:9" s="53" customFormat="1">
      <c r="A47" s="60"/>
      <c r="H47" s="52"/>
      <c r="I47" s="52"/>
    </row>
    <row r="48" spans="1:9" s="53" customFormat="1">
      <c r="A48" s="60"/>
      <c r="H48" s="52"/>
      <c r="I48" s="52"/>
    </row>
    <row r="49" spans="1:9" s="53" customFormat="1">
      <c r="A49" s="60"/>
      <c r="H49" s="52"/>
      <c r="I49" s="52"/>
    </row>
    <row r="50" spans="1:9" s="53" customFormat="1">
      <c r="A50" s="60"/>
      <c r="H50" s="52"/>
      <c r="I50" s="52"/>
    </row>
    <row r="51" spans="1:9" s="53" customFormat="1">
      <c r="A51" s="60"/>
      <c r="H51" s="52"/>
      <c r="I51" s="52"/>
    </row>
    <row r="52" spans="1:9" s="53" customFormat="1">
      <c r="A52" s="60"/>
      <c r="H52" s="52"/>
      <c r="I52" s="52"/>
    </row>
    <row r="53" spans="1:9" s="53" customFormat="1">
      <c r="A53" s="60"/>
      <c r="H53" s="52"/>
      <c r="I53" s="52"/>
    </row>
    <row r="54" spans="1:9" s="53" customFormat="1">
      <c r="A54" s="60"/>
      <c r="H54" s="52"/>
      <c r="I54" s="52"/>
    </row>
    <row r="55" spans="1:9" s="53" customFormat="1">
      <c r="A55" s="60"/>
      <c r="H55" s="52"/>
      <c r="I55" s="52"/>
    </row>
    <row r="56" spans="1:9" s="53" customFormat="1">
      <c r="A56" s="60"/>
      <c r="H56" s="52"/>
      <c r="I56" s="52"/>
    </row>
    <row r="57" spans="1:9" s="53" customFormat="1">
      <c r="A57" s="60"/>
      <c r="H57" s="52"/>
      <c r="I57" s="52"/>
    </row>
    <row r="58" spans="1:9" s="53" customFormat="1">
      <c r="A58" s="60"/>
      <c r="H58" s="52"/>
      <c r="I58" s="52"/>
    </row>
    <row r="59" spans="1:9" s="53" customFormat="1">
      <c r="A59" s="60"/>
      <c r="H59" s="52"/>
      <c r="I59" s="52"/>
    </row>
    <row r="60" spans="1:9" s="53" customFormat="1">
      <c r="A60" s="60"/>
      <c r="H60" s="52"/>
      <c r="I60" s="52"/>
    </row>
    <row r="61" spans="1:9" s="53" customFormat="1">
      <c r="A61" s="60"/>
      <c r="H61" s="52"/>
      <c r="I61" s="52"/>
    </row>
    <row r="62" spans="1:9" s="53" customFormat="1">
      <c r="A62" s="60"/>
      <c r="H62" s="52"/>
      <c r="I62" s="52"/>
    </row>
    <row r="63" spans="1:9" s="53" customFormat="1">
      <c r="A63" s="60"/>
      <c r="H63" s="52"/>
      <c r="I63" s="52"/>
    </row>
    <row r="64" spans="1:9" s="53" customFormat="1">
      <c r="A64" s="60"/>
      <c r="H64" s="52"/>
      <c r="I64" s="52"/>
    </row>
    <row r="65" spans="1:9" s="53" customFormat="1">
      <c r="A65" s="60"/>
      <c r="H65" s="52"/>
      <c r="I65" s="52"/>
    </row>
    <row r="66" spans="1:9" s="53" customFormat="1">
      <c r="A66" s="60"/>
      <c r="H66" s="52"/>
      <c r="I66" s="52"/>
    </row>
    <row r="67" spans="1:9" s="53" customFormat="1">
      <c r="A67" s="60"/>
      <c r="H67" s="52"/>
      <c r="I67" s="52"/>
    </row>
    <row r="68" spans="1:9" s="53" customFormat="1">
      <c r="A68" s="60"/>
      <c r="H68" s="52"/>
      <c r="I68" s="52"/>
    </row>
    <row r="69" spans="1:9" s="53" customFormat="1">
      <c r="A69" s="60"/>
      <c r="H69" s="52"/>
      <c r="I69" s="52"/>
    </row>
    <row r="70" spans="1:9" s="53" customFormat="1">
      <c r="A70" s="60"/>
      <c r="H70" s="52"/>
      <c r="I70" s="52"/>
    </row>
    <row r="71" spans="1:9" s="53" customFormat="1">
      <c r="A71" s="60"/>
      <c r="H71" s="52"/>
      <c r="I71" s="52"/>
    </row>
    <row r="72" spans="1:9" s="53" customFormat="1">
      <c r="A72" s="60"/>
      <c r="H72" s="52"/>
      <c r="I72" s="52"/>
    </row>
    <row r="73" spans="1:9" s="53" customFormat="1">
      <c r="A73" s="60"/>
      <c r="H73" s="52"/>
      <c r="I73" s="52"/>
    </row>
    <row r="74" spans="1:9" s="53" customFormat="1">
      <c r="A74" s="60"/>
      <c r="H74" s="52"/>
      <c r="I74" s="52"/>
    </row>
    <row r="75" spans="1:9" s="53" customFormat="1">
      <c r="A75" s="60"/>
      <c r="H75" s="52"/>
      <c r="I75" s="52"/>
    </row>
    <row r="76" spans="1:9" s="53" customFormat="1">
      <c r="A76" s="60"/>
      <c r="H76" s="52"/>
      <c r="I76" s="52"/>
    </row>
    <row r="77" spans="1:9" s="53" customFormat="1">
      <c r="A77" s="60"/>
      <c r="H77" s="52"/>
      <c r="I77" s="52"/>
    </row>
    <row r="78" spans="1:9" s="53" customFormat="1">
      <c r="A78" s="60"/>
      <c r="H78" s="52"/>
      <c r="I78" s="52"/>
    </row>
    <row r="79" spans="1:9" s="53" customFormat="1">
      <c r="A79" s="60"/>
      <c r="H79" s="52"/>
      <c r="I79" s="52"/>
    </row>
    <row r="80" spans="1:9" s="53" customFormat="1">
      <c r="A80" s="60"/>
      <c r="H80" s="52"/>
      <c r="I80" s="52"/>
    </row>
    <row r="81" spans="1:9" s="53" customFormat="1">
      <c r="A81" s="60"/>
      <c r="H81" s="52"/>
      <c r="I81" s="52"/>
    </row>
    <row r="82" spans="1:9" s="53" customFormat="1">
      <c r="A82" s="60"/>
      <c r="H82" s="52"/>
      <c r="I82" s="52"/>
    </row>
    <row r="83" spans="1:9" s="53" customFormat="1">
      <c r="A83" s="60"/>
      <c r="H83" s="52"/>
      <c r="I83" s="52"/>
    </row>
    <row r="84" spans="1:9" s="53" customFormat="1">
      <c r="A84" s="60"/>
      <c r="H84" s="52"/>
      <c r="I84" s="52"/>
    </row>
    <row r="85" spans="1:9" s="53" customFormat="1">
      <c r="A85" s="60"/>
      <c r="H85" s="52"/>
      <c r="I85" s="52"/>
    </row>
    <row r="86" spans="1:9" s="53" customFormat="1">
      <c r="A86" s="60"/>
      <c r="H86" s="52"/>
      <c r="I86" s="52"/>
    </row>
    <row r="87" spans="1:9" s="53" customFormat="1">
      <c r="A87" s="60"/>
      <c r="H87" s="52"/>
      <c r="I87" s="52"/>
    </row>
    <row r="88" spans="1:9" s="53" customFormat="1">
      <c r="A88" s="60"/>
      <c r="H88" s="52"/>
      <c r="I88" s="52"/>
    </row>
    <row r="89" spans="1:9" s="53" customFormat="1">
      <c r="A89" s="60"/>
      <c r="H89" s="52"/>
      <c r="I89" s="52"/>
    </row>
    <row r="90" spans="1:9" s="53" customFormat="1">
      <c r="A90" s="60"/>
      <c r="H90" s="52"/>
      <c r="I90" s="52"/>
    </row>
    <row r="91" spans="1:9" s="53" customFormat="1">
      <c r="A91" s="60"/>
      <c r="H91" s="52"/>
      <c r="I91" s="52"/>
    </row>
    <row r="92" spans="1:9" s="53" customFormat="1">
      <c r="A92" s="60"/>
      <c r="H92" s="52"/>
      <c r="I92" s="52"/>
    </row>
    <row r="93" spans="1:9" s="53" customFormat="1">
      <c r="A93" s="60"/>
      <c r="H93" s="52"/>
      <c r="I93" s="52"/>
    </row>
    <row r="94" spans="1:9" s="53" customFormat="1">
      <c r="A94" s="60"/>
      <c r="H94" s="52"/>
      <c r="I94" s="52"/>
    </row>
    <row r="95" spans="1:9" s="53" customFormat="1">
      <c r="A95" s="60"/>
      <c r="H95" s="52"/>
      <c r="I95" s="52"/>
    </row>
    <row r="96" spans="1:9" s="53" customFormat="1">
      <c r="A96" s="60"/>
      <c r="H96" s="52"/>
      <c r="I96" s="52"/>
    </row>
    <row r="97" spans="1:9" s="53" customFormat="1">
      <c r="A97" s="60"/>
      <c r="H97" s="52"/>
      <c r="I97" s="52"/>
    </row>
    <row r="98" spans="1:9" s="53" customFormat="1">
      <c r="A98" s="60"/>
      <c r="H98" s="52"/>
      <c r="I98" s="52"/>
    </row>
    <row r="99" spans="1:9" s="53" customFormat="1">
      <c r="A99" s="60"/>
      <c r="H99" s="52"/>
      <c r="I99" s="52"/>
    </row>
    <row r="100" spans="1:9" s="53" customFormat="1">
      <c r="A100" s="60"/>
      <c r="H100" s="52"/>
      <c r="I100" s="52"/>
    </row>
    <row r="101" spans="1:9" s="53" customFormat="1">
      <c r="A101" s="60"/>
      <c r="H101" s="52"/>
      <c r="I101" s="52"/>
    </row>
    <row r="102" spans="1:9" s="53" customFormat="1">
      <c r="A102" s="60"/>
      <c r="H102" s="52"/>
      <c r="I102" s="52"/>
    </row>
    <row r="103" spans="1:9" s="53" customFormat="1">
      <c r="A103" s="60"/>
      <c r="H103" s="52"/>
      <c r="I103" s="52"/>
    </row>
    <row r="104" spans="1:9" s="53" customFormat="1">
      <c r="A104" s="60"/>
      <c r="H104" s="52"/>
      <c r="I104" s="52"/>
    </row>
    <row r="105" spans="1:9" s="53" customFormat="1">
      <c r="A105" s="60"/>
      <c r="H105" s="52"/>
      <c r="I105" s="52"/>
    </row>
    <row r="106" spans="1:9" s="53" customFormat="1">
      <c r="A106" s="60"/>
      <c r="H106" s="52"/>
      <c r="I106" s="52"/>
    </row>
    <row r="107" spans="1:9" s="53" customFormat="1">
      <c r="A107" s="60"/>
      <c r="H107" s="52"/>
      <c r="I107" s="52"/>
    </row>
    <row r="108" spans="1:9" s="53" customFormat="1">
      <c r="A108" s="60"/>
      <c r="H108" s="52"/>
      <c r="I108" s="52"/>
    </row>
    <row r="109" spans="1:9" s="53" customFormat="1">
      <c r="A109" s="60"/>
      <c r="H109" s="52"/>
      <c r="I109" s="52"/>
    </row>
    <row r="110" spans="1:9" s="53" customFormat="1">
      <c r="A110" s="60"/>
      <c r="H110" s="52"/>
      <c r="I110" s="52"/>
    </row>
    <row r="111" spans="1:9" s="53" customFormat="1">
      <c r="A111" s="60"/>
      <c r="H111" s="52"/>
      <c r="I111" s="52"/>
    </row>
    <row r="112" spans="1:9" s="53" customFormat="1">
      <c r="A112" s="60"/>
      <c r="H112" s="52"/>
      <c r="I112" s="52"/>
    </row>
    <row r="113" spans="1:9" s="53" customFormat="1">
      <c r="A113" s="60"/>
      <c r="H113" s="52"/>
      <c r="I113" s="52"/>
    </row>
    <row r="114" spans="1:9" s="53" customFormat="1">
      <c r="A114" s="60"/>
      <c r="H114" s="52"/>
      <c r="I114" s="52"/>
    </row>
    <row r="115" spans="1:9" s="53" customFormat="1">
      <c r="A115" s="60"/>
      <c r="H115" s="52"/>
      <c r="I115" s="52"/>
    </row>
    <row r="116" spans="1:9" s="53" customFormat="1">
      <c r="A116" s="60"/>
      <c r="H116" s="52"/>
      <c r="I116" s="52"/>
    </row>
    <row r="117" spans="1:9" s="53" customFormat="1">
      <c r="A117" s="60"/>
      <c r="H117" s="52"/>
      <c r="I117" s="52"/>
    </row>
    <row r="118" spans="1:9" s="53" customFormat="1">
      <c r="A118" s="60"/>
      <c r="H118" s="52"/>
      <c r="I118" s="52"/>
    </row>
    <row r="119" spans="1:9" s="53" customFormat="1">
      <c r="A119" s="60"/>
      <c r="H119" s="52"/>
      <c r="I119" s="52"/>
    </row>
    <row r="120" spans="1:9" s="53" customFormat="1">
      <c r="A120" s="60"/>
      <c r="H120" s="52"/>
      <c r="I120" s="52"/>
    </row>
    <row r="121" spans="1:9" s="53" customFormat="1">
      <c r="A121" s="60"/>
      <c r="H121" s="52"/>
      <c r="I121" s="52"/>
    </row>
    <row r="122" spans="1:9" s="53" customFormat="1">
      <c r="A122" s="60"/>
      <c r="H122" s="52"/>
      <c r="I122" s="52"/>
    </row>
    <row r="123" spans="1:9" s="53" customFormat="1">
      <c r="A123" s="60"/>
      <c r="H123" s="52"/>
      <c r="I123" s="52"/>
    </row>
    <row r="124" spans="1:9" s="53" customFormat="1">
      <c r="A124" s="60"/>
      <c r="H124" s="52"/>
      <c r="I124" s="52"/>
    </row>
    <row r="125" spans="1:9" s="53" customFormat="1">
      <c r="A125" s="60"/>
      <c r="H125" s="52"/>
      <c r="I125" s="52"/>
    </row>
    <row r="126" spans="1:9" s="53" customFormat="1">
      <c r="A126" s="60"/>
      <c r="H126" s="52"/>
      <c r="I126" s="52"/>
    </row>
    <row r="127" spans="1:9" s="53" customFormat="1">
      <c r="A127" s="60"/>
      <c r="H127" s="52"/>
      <c r="I127" s="52"/>
    </row>
    <row r="128" spans="1:9" s="53" customFormat="1">
      <c r="A128" s="60"/>
      <c r="H128" s="52"/>
      <c r="I128" s="52"/>
    </row>
    <row r="129" spans="1:9" s="53" customFormat="1">
      <c r="A129" s="60"/>
      <c r="H129" s="52"/>
      <c r="I129" s="52"/>
    </row>
    <row r="130" spans="1:9" s="53" customFormat="1">
      <c r="A130" s="60"/>
      <c r="H130" s="52"/>
      <c r="I130" s="52"/>
    </row>
    <row r="131" spans="1:9" s="53" customFormat="1">
      <c r="A131" s="60"/>
      <c r="H131" s="52"/>
      <c r="I131" s="52"/>
    </row>
    <row r="132" spans="1:9" s="53" customFormat="1">
      <c r="A132" s="60"/>
      <c r="H132" s="52"/>
      <c r="I132" s="52"/>
    </row>
    <row r="133" spans="1:9" s="53" customFormat="1">
      <c r="A133" s="60"/>
      <c r="H133" s="52"/>
      <c r="I133" s="52"/>
    </row>
    <row r="134" spans="1:9" s="53" customFormat="1">
      <c r="A134" s="60"/>
      <c r="H134" s="52"/>
      <c r="I134" s="52"/>
    </row>
    <row r="135" spans="1:9" s="53" customFormat="1">
      <c r="A135" s="60"/>
      <c r="H135" s="52"/>
      <c r="I135" s="52"/>
    </row>
    <row r="136" spans="1:9" s="53" customFormat="1">
      <c r="A136" s="60"/>
      <c r="H136" s="52"/>
      <c r="I136" s="52"/>
    </row>
    <row r="137" spans="1:9" s="53" customFormat="1">
      <c r="A137" s="60"/>
      <c r="H137" s="52"/>
      <c r="I137" s="52"/>
    </row>
    <row r="138" spans="1:9" s="53" customFormat="1">
      <c r="A138" s="60"/>
      <c r="H138" s="52"/>
      <c r="I138" s="52"/>
    </row>
    <row r="139" spans="1:9" s="53" customFormat="1">
      <c r="A139" s="60"/>
      <c r="H139" s="52"/>
      <c r="I139" s="52"/>
    </row>
    <row r="140" spans="1:9" s="53" customFormat="1">
      <c r="A140" s="60"/>
      <c r="H140" s="52"/>
      <c r="I140" s="52"/>
    </row>
    <row r="141" spans="1:9" s="53" customFormat="1">
      <c r="A141" s="60"/>
      <c r="H141" s="52"/>
      <c r="I141" s="52"/>
    </row>
    <row r="142" spans="1:9" s="53" customFormat="1">
      <c r="A142" s="60"/>
      <c r="H142" s="52"/>
      <c r="I142" s="52"/>
    </row>
    <row r="143" spans="1:9" s="53" customFormat="1">
      <c r="A143" s="60"/>
      <c r="H143" s="52"/>
      <c r="I143" s="52"/>
    </row>
    <row r="144" spans="1:9" s="53" customFormat="1">
      <c r="A144" s="60"/>
      <c r="H144" s="52"/>
      <c r="I144" s="52"/>
    </row>
    <row r="145" spans="1:9" s="53" customFormat="1">
      <c r="A145" s="60"/>
      <c r="H145" s="52"/>
      <c r="I145" s="52"/>
    </row>
    <row r="146" spans="1:9" s="53" customFormat="1">
      <c r="A146" s="60"/>
      <c r="H146" s="52"/>
      <c r="I146" s="52"/>
    </row>
    <row r="147" spans="1:9" s="53" customFormat="1">
      <c r="A147" s="60"/>
      <c r="H147" s="52"/>
      <c r="I147" s="52"/>
    </row>
    <row r="148" spans="1:9" s="53" customFormat="1">
      <c r="A148" s="60"/>
      <c r="H148" s="52"/>
      <c r="I148" s="52"/>
    </row>
    <row r="149" spans="1:9" s="53" customFormat="1">
      <c r="A149" s="60"/>
      <c r="H149" s="52"/>
      <c r="I149" s="52"/>
    </row>
    <row r="150" spans="1:9" s="53" customFormat="1">
      <c r="A150" s="60"/>
      <c r="H150" s="52"/>
      <c r="I150" s="52"/>
    </row>
    <row r="151" spans="1:9" s="53" customFormat="1">
      <c r="A151" s="60"/>
      <c r="H151" s="52"/>
      <c r="I151" s="52"/>
    </row>
    <row r="152" spans="1:9" s="53" customFormat="1">
      <c r="A152" s="60"/>
      <c r="H152" s="52"/>
      <c r="I152" s="52"/>
    </row>
    <row r="153" spans="1:9" s="53" customFormat="1">
      <c r="A153" s="60"/>
      <c r="H153" s="52"/>
      <c r="I153" s="52"/>
    </row>
    <row r="154" spans="1:9" s="53" customFormat="1">
      <c r="A154" s="60"/>
      <c r="H154" s="52"/>
      <c r="I154" s="52"/>
    </row>
    <row r="155" spans="1:9" s="53" customFormat="1">
      <c r="A155" s="60"/>
      <c r="H155" s="52"/>
      <c r="I155" s="52"/>
    </row>
    <row r="156" spans="1:9" s="53" customFormat="1">
      <c r="A156" s="60"/>
      <c r="H156" s="52"/>
      <c r="I156" s="52"/>
    </row>
    <row r="157" spans="1:9" s="53" customFormat="1">
      <c r="A157" s="60"/>
      <c r="H157" s="52"/>
      <c r="I157" s="52"/>
    </row>
    <row r="158" spans="1:9" s="53" customFormat="1">
      <c r="A158" s="60"/>
      <c r="H158" s="52"/>
      <c r="I158" s="52"/>
    </row>
    <row r="159" spans="1:9" s="53" customFormat="1">
      <c r="A159" s="60"/>
      <c r="H159" s="52"/>
      <c r="I159" s="52"/>
    </row>
    <row r="160" spans="1:9" s="53" customFormat="1">
      <c r="A160" s="60"/>
      <c r="H160" s="52"/>
      <c r="I160" s="52"/>
    </row>
    <row r="161" spans="1:9" s="53" customFormat="1">
      <c r="A161" s="60"/>
      <c r="H161" s="52"/>
      <c r="I161" s="52"/>
    </row>
    <row r="162" spans="1:9" s="53" customFormat="1">
      <c r="A162" s="60"/>
      <c r="H162" s="52"/>
      <c r="I162" s="52"/>
    </row>
    <row r="163" spans="1:9" s="53" customFormat="1">
      <c r="A163" s="60"/>
      <c r="H163" s="52"/>
      <c r="I163" s="52"/>
    </row>
    <row r="164" spans="1:9" s="53" customFormat="1">
      <c r="A164" s="60"/>
      <c r="H164" s="52"/>
      <c r="I164" s="52"/>
    </row>
    <row r="165" spans="1:9" s="53" customFormat="1">
      <c r="A165" s="60"/>
      <c r="H165" s="52"/>
      <c r="I165" s="52"/>
    </row>
    <row r="166" spans="1:9" s="53" customFormat="1">
      <c r="A166" s="60"/>
      <c r="H166" s="52"/>
      <c r="I166" s="52"/>
    </row>
    <row r="167" spans="1:9" s="53" customFormat="1">
      <c r="A167" s="60"/>
      <c r="H167" s="52"/>
      <c r="I167" s="52"/>
    </row>
    <row r="168" spans="1:9" s="53" customFormat="1">
      <c r="A168" s="60"/>
      <c r="H168" s="52"/>
      <c r="I168" s="52"/>
    </row>
    <row r="169" spans="1:9" s="53" customFormat="1">
      <c r="A169" s="60"/>
      <c r="H169" s="52"/>
      <c r="I169" s="52"/>
    </row>
    <row r="170" spans="1:9" s="53" customFormat="1">
      <c r="A170" s="60"/>
      <c r="H170" s="52"/>
      <c r="I170" s="52"/>
    </row>
    <row r="171" spans="1:9" s="53" customFormat="1">
      <c r="A171" s="60"/>
      <c r="H171" s="52"/>
      <c r="I171" s="52"/>
    </row>
    <row r="172" spans="1:9" s="53" customFormat="1">
      <c r="A172" s="60"/>
      <c r="H172" s="52"/>
      <c r="I172" s="52"/>
    </row>
    <row r="173" spans="1:9" s="53" customFormat="1">
      <c r="A173" s="60"/>
      <c r="H173" s="52"/>
      <c r="I173" s="52"/>
    </row>
    <row r="174" spans="1:9" s="53" customFormat="1">
      <c r="A174" s="60"/>
      <c r="H174" s="52"/>
      <c r="I174" s="52"/>
    </row>
    <row r="175" spans="1:9" s="53" customFormat="1">
      <c r="A175" s="60"/>
      <c r="H175" s="52"/>
      <c r="I175" s="52"/>
    </row>
    <row r="176" spans="1:9" s="53" customFormat="1">
      <c r="A176" s="60"/>
      <c r="H176" s="52"/>
      <c r="I176" s="52"/>
    </row>
    <row r="177" spans="1:9" s="53" customFormat="1">
      <c r="A177" s="60"/>
      <c r="H177" s="52"/>
      <c r="I177" s="52"/>
    </row>
    <row r="178" spans="1:9" s="53" customFormat="1">
      <c r="A178" s="60"/>
      <c r="H178" s="52"/>
      <c r="I178" s="52"/>
    </row>
    <row r="179" spans="1:9" s="53" customFormat="1">
      <c r="A179" s="60"/>
      <c r="H179" s="52"/>
      <c r="I179" s="52"/>
    </row>
    <row r="180" spans="1:9" s="53" customFormat="1">
      <c r="A180" s="60"/>
      <c r="H180" s="52"/>
      <c r="I180" s="52"/>
    </row>
    <row r="181" spans="1:9" s="53" customFormat="1">
      <c r="A181" s="60"/>
      <c r="H181" s="52"/>
      <c r="I181" s="52"/>
    </row>
    <row r="182" spans="1:9" s="53" customFormat="1">
      <c r="A182" s="60"/>
      <c r="H182" s="52"/>
      <c r="I182" s="52"/>
    </row>
    <row r="183" spans="1:9" s="53" customFormat="1">
      <c r="A183" s="60"/>
      <c r="H183" s="52"/>
      <c r="I183" s="52"/>
    </row>
    <row r="184" spans="1:9" s="53" customFormat="1">
      <c r="A184" s="60"/>
      <c r="H184" s="52"/>
      <c r="I184" s="52"/>
    </row>
    <row r="185" spans="1:9" s="53" customFormat="1">
      <c r="A185" s="60"/>
      <c r="H185" s="52"/>
      <c r="I185" s="52"/>
    </row>
    <row r="186" spans="1:9" s="53" customFormat="1">
      <c r="A186" s="60"/>
      <c r="H186" s="52"/>
      <c r="I186" s="52"/>
    </row>
    <row r="187" spans="1:9" s="53" customFormat="1">
      <c r="A187" s="60"/>
      <c r="H187" s="52"/>
      <c r="I187" s="52"/>
    </row>
    <row r="188" spans="1:9" s="53" customFormat="1">
      <c r="A188" s="60"/>
      <c r="H188" s="52"/>
      <c r="I188" s="52"/>
    </row>
  </sheetData>
  <sheetProtection formatCells="0" formatColumns="0" formatRows="0" insertRows="0" deleteRows="0"/>
  <mergeCells count="10">
    <mergeCell ref="A43:H43"/>
    <mergeCell ref="A7:G7"/>
    <mergeCell ref="A19:G19"/>
    <mergeCell ref="A3:G3"/>
    <mergeCell ref="A4:A5"/>
    <mergeCell ref="B4:B5"/>
    <mergeCell ref="D4:G4"/>
    <mergeCell ref="C4:C5"/>
    <mergeCell ref="C41:D41"/>
    <mergeCell ref="F41:G41"/>
  </mergeCells>
  <phoneticPr fontId="3" type="noConversion"/>
  <pageMargins left="0.78740157480314965" right="0.39370078740157483" top="0.59055118110236227" bottom="0.53" header="0.19685039370078741" footer="0.11811023622047245"/>
  <pageSetup paperSize="9" scale="57" fitToHeight="2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H99"/>
  <sheetViews>
    <sheetView view="pageBreakPreview" topLeftCell="A30" zoomScale="75" zoomScaleNormal="75" zoomScaleSheetLayoutView="75" workbookViewId="0">
      <selection activeCell="E26" sqref="E26:F26"/>
    </sheetView>
  </sheetViews>
  <sheetFormatPr defaultColWidth="9.109375" defaultRowHeight="18" outlineLevelRow="1"/>
  <cols>
    <col min="1" max="1" width="60.109375" style="1" customWidth="1"/>
    <col min="2" max="2" width="12" style="1" customWidth="1"/>
    <col min="3" max="3" width="18.88671875" style="1" customWidth="1"/>
    <col min="4" max="4" width="11" style="1" customWidth="1"/>
    <col min="5" max="5" width="10.6640625" style="1" customWidth="1"/>
    <col min="6" max="6" width="16" style="1" customWidth="1"/>
    <col min="7" max="7" width="14.88671875" style="1" customWidth="1"/>
    <col min="8" max="16384" width="9.109375" style="1"/>
  </cols>
  <sheetData>
    <row r="1" spans="1:7" hidden="1" outlineLevel="1">
      <c r="G1" s="12" t="s">
        <v>241</v>
      </c>
    </row>
    <row r="2" spans="1:7" hidden="1" outlineLevel="1">
      <c r="G2" s="12" t="s">
        <v>227</v>
      </c>
    </row>
    <row r="3" spans="1:7" collapsed="1">
      <c r="A3" s="274" t="s">
        <v>379</v>
      </c>
      <c r="B3" s="274"/>
      <c r="C3" s="274"/>
      <c r="D3" s="274"/>
      <c r="E3" s="274"/>
      <c r="F3" s="274"/>
      <c r="G3" s="274"/>
    </row>
    <row r="4" spans="1:7">
      <c r="A4" s="11"/>
      <c r="B4" s="11"/>
      <c r="C4" s="11"/>
      <c r="D4" s="11"/>
      <c r="E4" s="11"/>
      <c r="F4" s="11"/>
      <c r="G4" s="11"/>
    </row>
    <row r="5" spans="1:7" ht="39" customHeight="1">
      <c r="A5" s="275" t="s">
        <v>287</v>
      </c>
      <c r="B5" s="276" t="s">
        <v>0</v>
      </c>
      <c r="C5" s="268" t="s">
        <v>358</v>
      </c>
      <c r="D5" s="277" t="s">
        <v>356</v>
      </c>
      <c r="E5" s="277"/>
      <c r="F5" s="277"/>
      <c r="G5" s="277"/>
    </row>
    <row r="6" spans="1:7" ht="38.25" customHeight="1">
      <c r="A6" s="275"/>
      <c r="B6" s="276"/>
      <c r="C6" s="269"/>
      <c r="D6" s="4" t="s">
        <v>265</v>
      </c>
      <c r="E6" s="4" t="s">
        <v>248</v>
      </c>
      <c r="F6" s="15" t="s">
        <v>275</v>
      </c>
      <c r="G6" s="15" t="s">
        <v>276</v>
      </c>
    </row>
    <row r="7" spans="1:7">
      <c r="A7" s="4">
        <v>1</v>
      </c>
      <c r="B7" s="8">
        <v>2</v>
      </c>
      <c r="C7" s="4">
        <v>3</v>
      </c>
      <c r="D7" s="4">
        <v>4</v>
      </c>
      <c r="E7" s="8">
        <v>5</v>
      </c>
      <c r="F7" s="4">
        <v>6</v>
      </c>
      <c r="G7" s="8">
        <v>7</v>
      </c>
    </row>
    <row r="8" spans="1:7" s="14" customFormat="1" ht="17.399999999999999">
      <c r="A8" s="271" t="s">
        <v>160</v>
      </c>
      <c r="B8" s="272"/>
      <c r="C8" s="272"/>
      <c r="D8" s="272"/>
      <c r="E8" s="272"/>
      <c r="F8" s="272"/>
      <c r="G8" s="273"/>
    </row>
    <row r="9" spans="1:7" ht="36">
      <c r="A9" s="13" t="s">
        <v>506</v>
      </c>
      <c r="B9" s="6">
        <v>1170</v>
      </c>
      <c r="C9" s="20">
        <v>-61</v>
      </c>
      <c r="D9" s="20">
        <v>-1000</v>
      </c>
      <c r="E9" s="20">
        <f>'1. Фін результат'!E85</f>
        <v>2046</v>
      </c>
      <c r="F9" s="20">
        <v>2684</v>
      </c>
      <c r="G9" s="21">
        <f>E9/D9*100</f>
        <v>-204.6</v>
      </c>
    </row>
    <row r="10" spans="1:7">
      <c r="A10" s="13" t="s">
        <v>179</v>
      </c>
      <c r="B10" s="9"/>
      <c r="C10" s="19"/>
      <c r="D10" s="19"/>
      <c r="E10" s="19"/>
      <c r="F10" s="19"/>
      <c r="G10" s="18"/>
    </row>
    <row r="11" spans="1:7">
      <c r="A11" s="13" t="s">
        <v>182</v>
      </c>
      <c r="B11" s="3">
        <v>3000</v>
      </c>
      <c r="C11" s="19">
        <v>1675</v>
      </c>
      <c r="D11" s="19">
        <v>1336</v>
      </c>
      <c r="E11" s="19">
        <v>1841</v>
      </c>
      <c r="F11" s="19">
        <v>-505</v>
      </c>
      <c r="G11" s="18">
        <v>137.80000000000001</v>
      </c>
    </row>
    <row r="12" spans="1:7">
      <c r="A12" s="13" t="s">
        <v>183</v>
      </c>
      <c r="B12" s="3">
        <v>3010</v>
      </c>
      <c r="C12" s="19"/>
      <c r="D12" s="19"/>
      <c r="E12" s="19"/>
      <c r="F12" s="19"/>
      <c r="G12" s="18"/>
    </row>
    <row r="13" spans="1:7" ht="36">
      <c r="A13" s="13" t="s">
        <v>184</v>
      </c>
      <c r="B13" s="3">
        <v>3020</v>
      </c>
      <c r="C13" s="19"/>
      <c r="D13" s="19"/>
      <c r="E13" s="19"/>
      <c r="F13" s="19"/>
      <c r="G13" s="18"/>
    </row>
    <row r="14" spans="1:7" ht="36">
      <c r="A14" s="13" t="s">
        <v>185</v>
      </c>
      <c r="B14" s="3">
        <v>3030</v>
      </c>
      <c r="C14" s="19">
        <v>-17</v>
      </c>
      <c r="D14" s="19">
        <v>-336</v>
      </c>
      <c r="E14" s="19">
        <v>-338</v>
      </c>
      <c r="F14" s="19">
        <v>2</v>
      </c>
      <c r="G14" s="18">
        <v>100.6</v>
      </c>
    </row>
    <row r="15" spans="1:7">
      <c r="A15" s="13" t="s">
        <v>429</v>
      </c>
      <c r="B15" s="3" t="s">
        <v>430</v>
      </c>
      <c r="C15" s="19">
        <v>18</v>
      </c>
      <c r="D15" s="19"/>
      <c r="E15" s="19"/>
      <c r="F15" s="19"/>
      <c r="G15" s="18"/>
    </row>
    <row r="16" spans="1:7" ht="36">
      <c r="A16" s="13" t="s">
        <v>431</v>
      </c>
      <c r="B16" s="3" t="s">
        <v>432</v>
      </c>
      <c r="C16" s="19">
        <v>308</v>
      </c>
      <c r="D16" s="19"/>
      <c r="E16" s="19"/>
      <c r="F16" s="19"/>
      <c r="G16" s="18"/>
    </row>
    <row r="17" spans="1:7" ht="36">
      <c r="A17" s="13" t="s">
        <v>433</v>
      </c>
      <c r="B17" s="3" t="s">
        <v>435</v>
      </c>
      <c r="C17" s="19">
        <v>-343</v>
      </c>
      <c r="D17" s="19">
        <v>-336</v>
      </c>
      <c r="E17" s="19">
        <v>-338</v>
      </c>
      <c r="F17" s="19">
        <v>2</v>
      </c>
      <c r="G17" s="18">
        <v>100.6</v>
      </c>
    </row>
    <row r="18" spans="1:7">
      <c r="A18" s="13" t="s">
        <v>434</v>
      </c>
      <c r="B18" s="3" t="s">
        <v>436</v>
      </c>
      <c r="C18" s="19"/>
      <c r="D18" s="19"/>
      <c r="E18" s="19"/>
      <c r="F18" s="19"/>
      <c r="G18" s="18"/>
    </row>
    <row r="19" spans="1:7" ht="34.799999999999997">
      <c r="A19" s="16" t="s">
        <v>256</v>
      </c>
      <c r="B19" s="3">
        <v>3040</v>
      </c>
      <c r="C19" s="19">
        <v>1597</v>
      </c>
      <c r="D19" s="19">
        <v>0</v>
      </c>
      <c r="E19" s="19">
        <f>E9+E11+E14</f>
        <v>3549</v>
      </c>
      <c r="F19" s="19"/>
      <c r="G19" s="18"/>
    </row>
    <row r="20" spans="1:7" ht="36">
      <c r="A20" s="13" t="s">
        <v>186</v>
      </c>
      <c r="B20" s="3">
        <v>3050</v>
      </c>
      <c r="C20" s="19">
        <v>-5221</v>
      </c>
      <c r="D20" s="19"/>
      <c r="E20" s="19">
        <f>SUM(E21:E24)</f>
        <v>-7022</v>
      </c>
      <c r="F20" s="19"/>
      <c r="G20" s="18"/>
    </row>
    <row r="21" spans="1:7">
      <c r="A21" s="13" t="s">
        <v>437</v>
      </c>
      <c r="B21" s="3" t="s">
        <v>441</v>
      </c>
      <c r="C21" s="19">
        <v>-96</v>
      </c>
      <c r="D21" s="19"/>
      <c r="E21" s="19">
        <v>-23</v>
      </c>
      <c r="F21" s="19"/>
      <c r="G21" s="18"/>
    </row>
    <row r="22" spans="1:7">
      <c r="A22" s="13" t="s">
        <v>438</v>
      </c>
      <c r="B22" s="3" t="s">
        <v>442</v>
      </c>
      <c r="C22" s="19">
        <v>-5210</v>
      </c>
      <c r="D22" s="19"/>
      <c r="E22" s="19">
        <v>-6998</v>
      </c>
      <c r="F22" s="19"/>
      <c r="G22" s="18"/>
    </row>
    <row r="23" spans="1:7">
      <c r="A23" s="13" t="s">
        <v>439</v>
      </c>
      <c r="B23" s="3" t="s">
        <v>443</v>
      </c>
      <c r="C23" s="19">
        <v>-18</v>
      </c>
      <c r="D23" s="19"/>
      <c r="E23" s="19">
        <v>-1</v>
      </c>
      <c r="F23" s="19"/>
      <c r="G23" s="18"/>
    </row>
    <row r="24" spans="1:7">
      <c r="A24" s="13" t="s">
        <v>440</v>
      </c>
      <c r="B24" s="3" t="s">
        <v>505</v>
      </c>
      <c r="C24" s="19">
        <v>103</v>
      </c>
      <c r="D24" s="19"/>
      <c r="E24" s="19"/>
      <c r="F24" s="19"/>
      <c r="G24" s="18"/>
    </row>
    <row r="25" spans="1:7" ht="36">
      <c r="A25" s="13" t="s">
        <v>187</v>
      </c>
      <c r="B25" s="3">
        <v>3060</v>
      </c>
      <c r="C25" s="19">
        <v>-277</v>
      </c>
      <c r="D25" s="19"/>
      <c r="E25" s="19">
        <f>E26+E27</f>
        <v>1743</v>
      </c>
      <c r="F25" s="19"/>
      <c r="G25" s="18"/>
    </row>
    <row r="26" spans="1:7" ht="36">
      <c r="A26" s="13" t="s">
        <v>444</v>
      </c>
      <c r="B26" s="3" t="s">
        <v>445</v>
      </c>
      <c r="C26" s="19">
        <v>-277</v>
      </c>
      <c r="D26" s="19"/>
      <c r="E26" s="19">
        <v>375</v>
      </c>
      <c r="F26" s="19"/>
      <c r="G26" s="18"/>
    </row>
    <row r="27" spans="1:7">
      <c r="A27" s="13" t="s">
        <v>470</v>
      </c>
      <c r="B27" s="3" t="s">
        <v>471</v>
      </c>
      <c r="C27" s="19"/>
      <c r="D27" s="19"/>
      <c r="E27" s="19">
        <v>1368</v>
      </c>
      <c r="F27" s="19"/>
      <c r="G27" s="18"/>
    </row>
    <row r="28" spans="1:7">
      <c r="A28" s="16" t="s">
        <v>180</v>
      </c>
      <c r="B28" s="3">
        <v>3070</v>
      </c>
      <c r="C28" s="19">
        <v>-3901</v>
      </c>
      <c r="D28" s="19"/>
      <c r="E28" s="19">
        <f>E19+E20+E25</f>
        <v>-1730</v>
      </c>
      <c r="F28" s="19"/>
      <c r="G28" s="18"/>
    </row>
    <row r="29" spans="1:7">
      <c r="A29" s="13" t="s">
        <v>181</v>
      </c>
      <c r="B29" s="3">
        <v>3080</v>
      </c>
      <c r="C29" s="19"/>
      <c r="D29" s="19"/>
      <c r="E29" s="19">
        <v>55</v>
      </c>
      <c r="F29" s="19"/>
      <c r="G29" s="18"/>
    </row>
    <row r="30" spans="1:7" ht="34.799999999999997">
      <c r="A30" s="7" t="s">
        <v>159</v>
      </c>
      <c r="B30" s="3">
        <v>3090</v>
      </c>
      <c r="C30" s="19">
        <v>-3901</v>
      </c>
      <c r="D30" s="19"/>
      <c r="E30" s="19">
        <f>E28-E29</f>
        <v>-1785</v>
      </c>
      <c r="F30" s="19"/>
      <c r="G30" s="18"/>
    </row>
    <row r="31" spans="1:7">
      <c r="A31" s="271" t="s">
        <v>161</v>
      </c>
      <c r="B31" s="272"/>
      <c r="C31" s="272"/>
      <c r="D31" s="272"/>
      <c r="E31" s="272"/>
      <c r="F31" s="272"/>
      <c r="G31" s="273"/>
    </row>
    <row r="32" spans="1:7">
      <c r="A32" s="16" t="s">
        <v>288</v>
      </c>
      <c r="B32" s="6"/>
      <c r="C32" s="20"/>
      <c r="D32" s="20"/>
      <c r="E32" s="20"/>
      <c r="F32" s="20"/>
      <c r="G32" s="21"/>
    </row>
    <row r="33" spans="1:7">
      <c r="A33" s="5" t="s">
        <v>32</v>
      </c>
      <c r="B33" s="6">
        <v>3200</v>
      </c>
      <c r="C33" s="20"/>
      <c r="D33" s="20"/>
      <c r="E33" s="20"/>
      <c r="F33" s="20"/>
      <c r="G33" s="21"/>
    </row>
    <row r="34" spans="1:7">
      <c r="A34" s="5" t="s">
        <v>33</v>
      </c>
      <c r="B34" s="6">
        <v>3210</v>
      </c>
      <c r="C34" s="20"/>
      <c r="D34" s="20"/>
      <c r="E34" s="20"/>
      <c r="F34" s="20"/>
      <c r="G34" s="21"/>
    </row>
    <row r="35" spans="1:7">
      <c r="A35" s="5" t="s">
        <v>54</v>
      </c>
      <c r="B35" s="6">
        <v>3220</v>
      </c>
      <c r="C35" s="20"/>
      <c r="D35" s="20"/>
      <c r="E35" s="20"/>
      <c r="F35" s="20"/>
      <c r="G35" s="21"/>
    </row>
    <row r="36" spans="1:7">
      <c r="A36" s="13" t="s">
        <v>165</v>
      </c>
      <c r="B36" s="6"/>
      <c r="C36" s="20"/>
      <c r="D36" s="20"/>
      <c r="E36" s="20"/>
      <c r="F36" s="20"/>
      <c r="G36" s="21"/>
    </row>
    <row r="37" spans="1:7">
      <c r="A37" s="5" t="s">
        <v>166</v>
      </c>
      <c r="B37" s="6">
        <v>3230</v>
      </c>
      <c r="C37" s="20"/>
      <c r="D37" s="20"/>
      <c r="E37" s="20"/>
      <c r="F37" s="20"/>
      <c r="G37" s="21"/>
    </row>
    <row r="38" spans="1:7">
      <c r="A38" s="5" t="s">
        <v>167</v>
      </c>
      <c r="B38" s="6">
        <v>3240</v>
      </c>
      <c r="C38" s="20"/>
      <c r="D38" s="20"/>
      <c r="E38" s="20"/>
      <c r="F38" s="20"/>
      <c r="G38" s="21"/>
    </row>
    <row r="39" spans="1:7">
      <c r="A39" s="13" t="s">
        <v>168</v>
      </c>
      <c r="B39" s="6">
        <v>3250</v>
      </c>
      <c r="C39" s="20"/>
      <c r="D39" s="20"/>
      <c r="E39" s="20"/>
      <c r="F39" s="20"/>
      <c r="G39" s="21"/>
    </row>
    <row r="40" spans="1:7">
      <c r="A40" s="5" t="s">
        <v>120</v>
      </c>
      <c r="B40" s="6">
        <v>3260</v>
      </c>
      <c r="C40" s="20"/>
      <c r="D40" s="20"/>
      <c r="E40" s="20"/>
      <c r="F40" s="20"/>
      <c r="G40" s="21"/>
    </row>
    <row r="41" spans="1:7">
      <c r="A41" s="16" t="s">
        <v>289</v>
      </c>
      <c r="B41" s="6"/>
      <c r="C41" s="20"/>
      <c r="D41" s="20"/>
      <c r="E41" s="20"/>
      <c r="F41" s="20"/>
      <c r="G41" s="21"/>
    </row>
    <row r="42" spans="1:7" ht="36">
      <c r="A42" s="5" t="s">
        <v>121</v>
      </c>
      <c r="B42" s="6">
        <v>3270</v>
      </c>
      <c r="C42" s="20">
        <v>2159</v>
      </c>
      <c r="D42" s="20"/>
      <c r="E42" s="20">
        <v>183</v>
      </c>
      <c r="F42" s="20"/>
      <c r="G42" s="21"/>
    </row>
    <row r="43" spans="1:7" ht="36">
      <c r="A43" s="5" t="s">
        <v>446</v>
      </c>
      <c r="B43" s="6" t="s">
        <v>451</v>
      </c>
      <c r="C43" s="20">
        <v>84</v>
      </c>
      <c r="D43" s="20"/>
      <c r="E43" s="20"/>
      <c r="F43" s="20"/>
      <c r="G43" s="21"/>
    </row>
    <row r="44" spans="1:7">
      <c r="A44" s="5" t="s">
        <v>447</v>
      </c>
      <c r="B44" s="6" t="s">
        <v>452</v>
      </c>
      <c r="C44" s="20">
        <v>198</v>
      </c>
      <c r="D44" s="20"/>
      <c r="E44" s="20"/>
      <c r="F44" s="20"/>
      <c r="G44" s="21"/>
    </row>
    <row r="45" spans="1:7">
      <c r="A45" s="5" t="s">
        <v>448</v>
      </c>
      <c r="B45" s="6" t="s">
        <v>453</v>
      </c>
      <c r="C45" s="20">
        <v>958</v>
      </c>
      <c r="D45" s="20"/>
      <c r="E45" s="20"/>
      <c r="F45" s="20"/>
      <c r="G45" s="21"/>
    </row>
    <row r="46" spans="1:7">
      <c r="A46" s="5" t="s">
        <v>449</v>
      </c>
      <c r="B46" s="6" t="s">
        <v>454</v>
      </c>
      <c r="C46" s="20">
        <v>73</v>
      </c>
      <c r="D46" s="20"/>
      <c r="E46" s="20"/>
      <c r="F46" s="20"/>
      <c r="G46" s="21"/>
    </row>
    <row r="47" spans="1:7">
      <c r="A47" s="5" t="s">
        <v>496</v>
      </c>
      <c r="B47" s="215" t="s">
        <v>454</v>
      </c>
      <c r="C47" s="20">
        <v>781</v>
      </c>
      <c r="D47" s="20"/>
      <c r="E47" s="20"/>
      <c r="F47" s="20"/>
      <c r="G47" s="21"/>
    </row>
    <row r="48" spans="1:7">
      <c r="A48" s="5" t="s">
        <v>450</v>
      </c>
      <c r="B48" s="6" t="s">
        <v>455</v>
      </c>
      <c r="C48" s="20">
        <v>65</v>
      </c>
      <c r="D48" s="20"/>
      <c r="E48" s="20"/>
      <c r="F48" s="20"/>
      <c r="G48" s="21"/>
    </row>
    <row r="49" spans="1:7">
      <c r="A49" s="5" t="s">
        <v>472</v>
      </c>
      <c r="B49" s="6" t="s">
        <v>473</v>
      </c>
      <c r="C49" s="20"/>
      <c r="D49" s="20"/>
      <c r="E49" s="20">
        <v>16</v>
      </c>
      <c r="F49" s="20"/>
      <c r="G49" s="21"/>
    </row>
    <row r="50" spans="1:7">
      <c r="A50" s="5" t="s">
        <v>474</v>
      </c>
      <c r="B50" s="6" t="s">
        <v>475</v>
      </c>
      <c r="C50" s="20"/>
      <c r="D50" s="20"/>
      <c r="E50" s="20">
        <v>45</v>
      </c>
      <c r="F50" s="20"/>
      <c r="G50" s="21"/>
    </row>
    <row r="51" spans="1:7">
      <c r="A51" s="5" t="s">
        <v>476</v>
      </c>
      <c r="B51" s="6" t="s">
        <v>477</v>
      </c>
      <c r="C51" s="20"/>
      <c r="D51" s="20"/>
      <c r="E51" s="20">
        <v>10</v>
      </c>
      <c r="F51" s="20"/>
      <c r="G51" s="21"/>
    </row>
    <row r="52" spans="1:7">
      <c r="A52" s="5" t="s">
        <v>480</v>
      </c>
      <c r="B52" s="6" t="s">
        <v>479</v>
      </c>
      <c r="C52" s="20"/>
      <c r="D52" s="20"/>
      <c r="E52" s="20">
        <v>77</v>
      </c>
      <c r="F52" s="20"/>
      <c r="G52" s="21"/>
    </row>
    <row r="53" spans="1:7">
      <c r="A53" s="5" t="s">
        <v>478</v>
      </c>
      <c r="B53" s="6" t="s">
        <v>479</v>
      </c>
      <c r="C53" s="20"/>
      <c r="D53" s="20"/>
      <c r="E53" s="20">
        <v>35</v>
      </c>
      <c r="F53" s="20"/>
      <c r="G53" s="21"/>
    </row>
    <row r="54" spans="1:7">
      <c r="A54" s="5" t="s">
        <v>122</v>
      </c>
      <c r="B54" s="6">
        <v>3280</v>
      </c>
      <c r="C54" s="20"/>
      <c r="D54" s="20"/>
      <c r="E54" s="20"/>
      <c r="F54" s="20"/>
      <c r="G54" s="21"/>
    </row>
    <row r="55" spans="1:7" ht="36">
      <c r="A55" s="5" t="s">
        <v>123</v>
      </c>
      <c r="B55" s="6">
        <v>3290</v>
      </c>
      <c r="C55" s="20">
        <v>23</v>
      </c>
      <c r="D55" s="20"/>
      <c r="E55" s="20"/>
      <c r="F55" s="20"/>
      <c r="G55" s="21"/>
    </row>
    <row r="56" spans="1:7">
      <c r="A56" s="5" t="s">
        <v>55</v>
      </c>
      <c r="B56" s="6">
        <v>3300</v>
      </c>
      <c r="C56" s="20"/>
      <c r="D56" s="20"/>
      <c r="E56" s="20"/>
      <c r="F56" s="20"/>
      <c r="G56" s="21"/>
    </row>
    <row r="57" spans="1:7">
      <c r="A57" s="5" t="s">
        <v>115</v>
      </c>
      <c r="B57" s="6">
        <v>3310</v>
      </c>
      <c r="C57" s="20">
        <v>11740</v>
      </c>
      <c r="D57" s="20">
        <v>36341</v>
      </c>
      <c r="E57" s="20">
        <v>24214</v>
      </c>
      <c r="F57" s="20">
        <v>-12127</v>
      </c>
      <c r="G57" s="21">
        <v>66.599999999999994</v>
      </c>
    </row>
    <row r="58" spans="1:7" ht="36">
      <c r="A58" s="5" t="s">
        <v>458</v>
      </c>
      <c r="B58" s="6" t="s">
        <v>456</v>
      </c>
      <c r="C58" s="20">
        <v>11559</v>
      </c>
      <c r="D58" s="20">
        <v>36341</v>
      </c>
      <c r="E58" s="20">
        <v>23175</v>
      </c>
      <c r="F58" s="217">
        <v>-13166</v>
      </c>
      <c r="G58" s="21">
        <v>63.8</v>
      </c>
    </row>
    <row r="59" spans="1:7">
      <c r="A59" s="5" t="s">
        <v>459</v>
      </c>
      <c r="B59" s="6" t="s">
        <v>457</v>
      </c>
      <c r="C59" s="20">
        <v>181</v>
      </c>
      <c r="D59" s="20">
        <v>0</v>
      </c>
      <c r="E59" s="20">
        <v>1039</v>
      </c>
      <c r="F59" s="20"/>
      <c r="G59" s="21"/>
    </row>
    <row r="60" spans="1:7">
      <c r="A60" s="16" t="s">
        <v>162</v>
      </c>
      <c r="B60" s="6">
        <v>3320</v>
      </c>
      <c r="C60" s="20">
        <v>-13922</v>
      </c>
      <c r="D60" s="20">
        <v>-36341</v>
      </c>
      <c r="E60" s="20">
        <f>-E42-E57</f>
        <v>-24397</v>
      </c>
      <c r="F60" s="20">
        <v>-11944</v>
      </c>
      <c r="G60" s="21">
        <v>67.099999999999994</v>
      </c>
    </row>
    <row r="61" spans="1:7">
      <c r="A61" s="271" t="s">
        <v>163</v>
      </c>
      <c r="B61" s="272"/>
      <c r="C61" s="272"/>
      <c r="D61" s="272"/>
      <c r="E61" s="272"/>
      <c r="F61" s="272"/>
      <c r="G61" s="273"/>
    </row>
    <row r="62" spans="1:7">
      <c r="A62" s="16" t="s">
        <v>288</v>
      </c>
      <c r="B62" s="6"/>
      <c r="C62" s="20"/>
      <c r="D62" s="20"/>
      <c r="E62" s="20"/>
      <c r="F62" s="20"/>
      <c r="G62" s="21"/>
    </row>
    <row r="63" spans="1:7">
      <c r="A63" s="13" t="s">
        <v>169</v>
      </c>
      <c r="B63" s="6">
        <v>3400</v>
      </c>
      <c r="C63" s="20"/>
      <c r="D63" s="20"/>
      <c r="E63" s="20"/>
      <c r="F63" s="20"/>
      <c r="G63" s="21"/>
    </row>
    <row r="64" spans="1:7" ht="36">
      <c r="A64" s="5" t="s">
        <v>93</v>
      </c>
      <c r="B64" s="9"/>
      <c r="C64" s="23"/>
      <c r="D64" s="23"/>
      <c r="E64" s="23"/>
      <c r="F64" s="23"/>
      <c r="G64" s="9"/>
    </row>
    <row r="65" spans="1:7">
      <c r="A65" s="5" t="s">
        <v>92</v>
      </c>
      <c r="B65" s="6">
        <v>3410</v>
      </c>
      <c r="C65" s="20"/>
      <c r="D65" s="20"/>
      <c r="E65" s="20"/>
      <c r="F65" s="20"/>
      <c r="G65" s="21"/>
    </row>
    <row r="66" spans="1:7">
      <c r="A66" s="5" t="s">
        <v>97</v>
      </c>
      <c r="B66" s="3">
        <v>3420</v>
      </c>
      <c r="C66" s="19"/>
      <c r="D66" s="19"/>
      <c r="E66" s="19"/>
      <c r="F66" s="19"/>
      <c r="G66" s="18"/>
    </row>
    <row r="67" spans="1:7">
      <c r="A67" s="5" t="s">
        <v>124</v>
      </c>
      <c r="B67" s="6">
        <v>3430</v>
      </c>
      <c r="C67" s="20"/>
      <c r="D67" s="20"/>
      <c r="E67" s="20"/>
      <c r="F67" s="20"/>
      <c r="G67" s="21"/>
    </row>
    <row r="68" spans="1:7" ht="36">
      <c r="A68" s="5" t="s">
        <v>95</v>
      </c>
      <c r="B68" s="6"/>
      <c r="C68" s="20"/>
      <c r="D68" s="20"/>
      <c r="E68" s="20"/>
      <c r="F68" s="20"/>
      <c r="G68" s="21"/>
    </row>
    <row r="69" spans="1:7">
      <c r="A69" s="5" t="s">
        <v>92</v>
      </c>
      <c r="B69" s="3">
        <v>3440</v>
      </c>
      <c r="C69" s="19"/>
      <c r="D69" s="19"/>
      <c r="E69" s="19"/>
      <c r="F69" s="19"/>
      <c r="G69" s="18"/>
    </row>
    <row r="70" spans="1:7">
      <c r="A70" s="5" t="s">
        <v>97</v>
      </c>
      <c r="B70" s="3">
        <v>3450</v>
      </c>
      <c r="C70" s="19"/>
      <c r="D70" s="19"/>
      <c r="E70" s="19"/>
      <c r="F70" s="19"/>
      <c r="G70" s="18"/>
    </row>
    <row r="71" spans="1:7">
      <c r="A71" s="5" t="s">
        <v>124</v>
      </c>
      <c r="B71" s="3">
        <v>3460</v>
      </c>
      <c r="C71" s="19"/>
      <c r="D71" s="19"/>
      <c r="E71" s="19"/>
      <c r="F71" s="19"/>
      <c r="G71" s="18"/>
    </row>
    <row r="72" spans="1:7">
      <c r="A72" s="5" t="s">
        <v>119</v>
      </c>
      <c r="B72" s="3">
        <v>3470</v>
      </c>
      <c r="C72" s="19"/>
      <c r="D72" s="19"/>
      <c r="E72" s="19"/>
      <c r="F72" s="19"/>
      <c r="G72" s="18"/>
    </row>
    <row r="73" spans="1:7">
      <c r="A73" s="5" t="s">
        <v>120</v>
      </c>
      <c r="B73" s="3">
        <v>3480</v>
      </c>
      <c r="C73" s="19">
        <v>24000</v>
      </c>
      <c r="D73" s="19">
        <v>24000</v>
      </c>
      <c r="E73" s="19">
        <v>19950</v>
      </c>
      <c r="F73" s="19">
        <v>-4050</v>
      </c>
      <c r="G73" s="18">
        <v>83.1</v>
      </c>
    </row>
    <row r="74" spans="1:7" ht="36">
      <c r="A74" s="5" t="s">
        <v>460</v>
      </c>
      <c r="B74" s="3" t="s">
        <v>461</v>
      </c>
      <c r="C74" s="19">
        <v>24000</v>
      </c>
      <c r="D74" s="19">
        <v>24000</v>
      </c>
      <c r="E74" s="19">
        <v>19950</v>
      </c>
      <c r="F74" s="19">
        <v>-4050</v>
      </c>
      <c r="G74" s="18">
        <v>83.1</v>
      </c>
    </row>
    <row r="75" spans="1:7">
      <c r="A75" s="16" t="s">
        <v>289</v>
      </c>
      <c r="B75" s="6"/>
      <c r="C75" s="20"/>
      <c r="D75" s="20"/>
      <c r="E75" s="20"/>
      <c r="F75" s="20"/>
      <c r="G75" s="21"/>
    </row>
    <row r="76" spans="1:7" ht="36">
      <c r="A76" s="5" t="s">
        <v>507</v>
      </c>
      <c r="B76" s="6">
        <v>3490</v>
      </c>
      <c r="C76" s="20"/>
      <c r="D76" s="20"/>
      <c r="E76" s="20">
        <v>307</v>
      </c>
      <c r="F76" s="20"/>
      <c r="G76" s="21"/>
    </row>
    <row r="77" spans="1:7">
      <c r="A77" s="5" t="s">
        <v>508</v>
      </c>
      <c r="B77" s="6">
        <v>3500</v>
      </c>
      <c r="C77" s="20"/>
      <c r="D77" s="20"/>
      <c r="E77" s="20">
        <v>1010</v>
      </c>
      <c r="F77" s="20"/>
      <c r="G77" s="21"/>
    </row>
    <row r="78" spans="1:7">
      <c r="A78" s="5" t="s">
        <v>290</v>
      </c>
      <c r="B78" s="6">
        <v>3500</v>
      </c>
      <c r="C78" s="20"/>
      <c r="D78" s="20"/>
      <c r="E78" s="20"/>
      <c r="F78" s="20"/>
      <c r="G78" s="21"/>
    </row>
    <row r="79" spans="1:7" ht="36">
      <c r="A79" s="5" t="s">
        <v>96</v>
      </c>
      <c r="B79" s="6"/>
      <c r="C79" s="20"/>
      <c r="D79" s="20"/>
      <c r="E79" s="20"/>
      <c r="F79" s="20"/>
      <c r="G79" s="21"/>
    </row>
    <row r="80" spans="1:7">
      <c r="A80" s="5" t="s">
        <v>92</v>
      </c>
      <c r="B80" s="3">
        <v>3510</v>
      </c>
      <c r="C80" s="19"/>
      <c r="D80" s="19"/>
      <c r="E80" s="19"/>
      <c r="F80" s="19"/>
      <c r="G80" s="18"/>
    </row>
    <row r="81" spans="1:7">
      <c r="A81" s="5" t="s">
        <v>97</v>
      </c>
      <c r="B81" s="3">
        <v>3520</v>
      </c>
      <c r="C81" s="19"/>
      <c r="D81" s="19"/>
      <c r="E81" s="19"/>
      <c r="F81" s="19"/>
      <c r="G81" s="18"/>
    </row>
    <row r="82" spans="1:7">
      <c r="A82" s="5" t="s">
        <v>124</v>
      </c>
      <c r="B82" s="3">
        <v>3530</v>
      </c>
      <c r="C82" s="19"/>
      <c r="D82" s="19"/>
      <c r="E82" s="19"/>
      <c r="F82" s="19"/>
      <c r="G82" s="18"/>
    </row>
    <row r="83" spans="1:7" ht="36">
      <c r="A83" s="5" t="s">
        <v>94</v>
      </c>
      <c r="B83" s="6"/>
      <c r="C83" s="20"/>
      <c r="D83" s="20"/>
      <c r="E83" s="20"/>
      <c r="F83" s="20"/>
      <c r="G83" s="21"/>
    </row>
    <row r="84" spans="1:7">
      <c r="A84" s="5" t="s">
        <v>92</v>
      </c>
      <c r="B84" s="3">
        <v>3540</v>
      </c>
      <c r="C84" s="19"/>
      <c r="D84" s="19"/>
      <c r="E84" s="19"/>
      <c r="F84" s="19"/>
      <c r="G84" s="18"/>
    </row>
    <row r="85" spans="1:7">
      <c r="A85" s="5" t="s">
        <v>97</v>
      </c>
      <c r="B85" s="3">
        <v>3550</v>
      </c>
      <c r="C85" s="19"/>
      <c r="D85" s="19"/>
      <c r="E85" s="19"/>
      <c r="F85" s="19"/>
      <c r="G85" s="18"/>
    </row>
    <row r="86" spans="1:7">
      <c r="A86" s="5" t="s">
        <v>124</v>
      </c>
      <c r="B86" s="3">
        <v>3560</v>
      </c>
      <c r="C86" s="19"/>
      <c r="D86" s="19"/>
      <c r="E86" s="19"/>
      <c r="F86" s="19"/>
      <c r="G86" s="18"/>
    </row>
    <row r="87" spans="1:7">
      <c r="A87" s="5" t="s">
        <v>115</v>
      </c>
      <c r="B87" s="3">
        <v>3570</v>
      </c>
      <c r="C87" s="19"/>
      <c r="D87" s="19"/>
      <c r="E87" s="19"/>
      <c r="F87" s="19"/>
      <c r="G87" s="18"/>
    </row>
    <row r="88" spans="1:7">
      <c r="A88" s="16" t="s">
        <v>164</v>
      </c>
      <c r="B88" s="3">
        <v>3580</v>
      </c>
      <c r="C88" s="19">
        <v>24000</v>
      </c>
      <c r="D88" s="19">
        <v>24000</v>
      </c>
      <c r="E88" s="19">
        <f>E73-E76-E77</f>
        <v>18633</v>
      </c>
      <c r="F88" s="19">
        <v>-4050</v>
      </c>
      <c r="G88" s="18">
        <v>83.1</v>
      </c>
    </row>
    <row r="89" spans="1:7" s="10" customFormat="1">
      <c r="A89" s="5" t="s">
        <v>322</v>
      </c>
      <c r="B89" s="3"/>
      <c r="C89" s="19"/>
      <c r="D89" s="19"/>
      <c r="E89" s="19"/>
      <c r="F89" s="19"/>
      <c r="G89" s="18"/>
    </row>
    <row r="90" spans="1:7" s="10" customFormat="1">
      <c r="A90" s="7" t="s">
        <v>34</v>
      </c>
      <c r="B90" s="3">
        <v>3600</v>
      </c>
      <c r="C90" s="19">
        <v>6164</v>
      </c>
      <c r="D90" s="19">
        <v>12341</v>
      </c>
      <c r="E90" s="19">
        <v>12341</v>
      </c>
      <c r="F90" s="218">
        <v>0</v>
      </c>
      <c r="G90" s="18">
        <v>100</v>
      </c>
    </row>
    <row r="91" spans="1:7" s="10" customFormat="1">
      <c r="A91" s="17" t="s">
        <v>291</v>
      </c>
      <c r="B91" s="3">
        <v>3610</v>
      </c>
      <c r="C91" s="19"/>
      <c r="D91" s="19"/>
      <c r="E91" s="19"/>
      <c r="F91" s="19"/>
      <c r="G91" s="18"/>
    </row>
    <row r="92" spans="1:7" s="10" customFormat="1">
      <c r="A92" s="7" t="s">
        <v>56</v>
      </c>
      <c r="B92" s="3">
        <v>3620</v>
      </c>
      <c r="C92" s="19">
        <f>C90+C30+C60+C88</f>
        <v>12341</v>
      </c>
      <c r="D92" s="19">
        <f>D90+D30+D60+D88</f>
        <v>0</v>
      </c>
      <c r="E92" s="19">
        <f>E90+E30+E60+E88</f>
        <v>4792</v>
      </c>
      <c r="F92" s="19">
        <v>4792</v>
      </c>
      <c r="G92" s="18"/>
    </row>
    <row r="93" spans="1:7" s="10" customFormat="1">
      <c r="A93" s="7" t="s">
        <v>35</v>
      </c>
      <c r="B93" s="3">
        <v>3630</v>
      </c>
      <c r="C93" s="19">
        <v>-6177</v>
      </c>
      <c r="D93" s="19">
        <v>-12341</v>
      </c>
      <c r="E93" s="19">
        <v>-7549</v>
      </c>
      <c r="F93" s="19">
        <v>4792</v>
      </c>
      <c r="G93" s="18"/>
    </row>
    <row r="94" spans="1:7" s="10" customFormat="1">
      <c r="A94" s="189"/>
      <c r="B94" s="190"/>
      <c r="C94" s="190"/>
      <c r="D94" s="190"/>
      <c r="E94" s="190"/>
      <c r="F94" s="190"/>
      <c r="G94" s="190"/>
    </row>
    <row r="95" spans="1:7" s="2" customFormat="1">
      <c r="A95" s="191"/>
      <c r="B95" s="192"/>
      <c r="C95" s="193"/>
      <c r="D95" s="194"/>
      <c r="E95" s="278"/>
      <c r="F95" s="278"/>
      <c r="G95" s="278"/>
    </row>
    <row r="96" spans="1:7" s="24" customFormat="1" ht="20.100000000000001" customHeight="1">
      <c r="A96" s="186" t="s">
        <v>361</v>
      </c>
      <c r="B96" s="178"/>
      <c r="C96" s="179"/>
      <c r="D96" s="179"/>
      <c r="E96" s="179"/>
      <c r="F96" s="179"/>
      <c r="G96" s="179"/>
    </row>
    <row r="97" spans="1:8" s="41" customFormat="1" ht="19.5" customHeight="1">
      <c r="A97" s="181" t="s">
        <v>394</v>
      </c>
      <c r="B97" s="182"/>
      <c r="C97" s="249" t="s">
        <v>80</v>
      </c>
      <c r="D97" s="249"/>
      <c r="E97" s="179"/>
      <c r="F97" s="249" t="s">
        <v>365</v>
      </c>
      <c r="G97" s="249"/>
    </row>
    <row r="98" spans="1:8" ht="45.75" customHeight="1">
      <c r="A98" s="189"/>
      <c r="B98" s="189"/>
      <c r="C98" s="189"/>
      <c r="D98" s="189"/>
      <c r="E98" s="189"/>
      <c r="F98" s="189"/>
      <c r="G98" s="189"/>
    </row>
    <row r="99" spans="1:8" s="130" customFormat="1" ht="80.25" customHeight="1">
      <c r="A99" s="261"/>
      <c r="B99" s="261"/>
      <c r="C99" s="261"/>
      <c r="D99" s="261"/>
      <c r="E99" s="261"/>
      <c r="F99" s="261"/>
      <c r="G99" s="261"/>
      <c r="H99" s="261"/>
    </row>
  </sheetData>
  <sheetProtection formatCells="0" formatColumns="0" formatRows="0" insertRows="0" deleteRows="0"/>
  <mergeCells count="12">
    <mergeCell ref="A61:G61"/>
    <mergeCell ref="E95:G95"/>
    <mergeCell ref="A99:H99"/>
    <mergeCell ref="F97:G97"/>
    <mergeCell ref="C97:D97"/>
    <mergeCell ref="A31:G31"/>
    <mergeCell ref="A8:G8"/>
    <mergeCell ref="A3:G3"/>
    <mergeCell ref="A5:A6"/>
    <mergeCell ref="B5:B6"/>
    <mergeCell ref="D5:G5"/>
    <mergeCell ref="C5:C6"/>
  </mergeCells>
  <phoneticPr fontId="3" type="noConversion"/>
  <pageMargins left="0.78740157480314965" right="0.39370078740157483" top="0.59055118110236227" bottom="0.59055118110236227" header="0.19685039370078741" footer="0.23622047244094491"/>
  <pageSetup paperSize="9" scale="63" orientation="portrait" r:id="rId1"/>
  <headerFooter alignWithMargins="0"/>
  <rowBreaks count="1" manualBreakCount="1">
    <brk id="7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99"/>
  </sheetPr>
  <dimension ref="A1:N182"/>
  <sheetViews>
    <sheetView view="pageBreakPreview" zoomScale="55" zoomScaleNormal="75" zoomScaleSheetLayoutView="55" workbookViewId="0">
      <selection activeCell="F12" sqref="F12"/>
    </sheetView>
  </sheetViews>
  <sheetFormatPr defaultColWidth="9.109375" defaultRowHeight="21"/>
  <cols>
    <col min="1" max="1" width="67.6640625" style="24" customWidth="1"/>
    <col min="2" max="2" width="9.88671875" style="26" customWidth="1"/>
    <col min="3" max="3" width="20.44140625" style="26" customWidth="1"/>
    <col min="4" max="4" width="17.6640625" style="26" customWidth="1"/>
    <col min="5" max="5" width="18.44140625" style="26" customWidth="1"/>
    <col min="6" max="6" width="18.88671875" style="26" customWidth="1"/>
    <col min="7" max="7" width="18.5546875" style="26" customWidth="1"/>
    <col min="8" max="8" width="9.5546875" style="24" customWidth="1"/>
    <col min="9" max="9" width="9.88671875" style="24" customWidth="1"/>
    <col min="10" max="16384" width="9.109375" style="24"/>
  </cols>
  <sheetData>
    <row r="1" spans="1:14">
      <c r="A1" s="282" t="s">
        <v>380</v>
      </c>
      <c r="B1" s="282"/>
      <c r="C1" s="282"/>
      <c r="D1" s="282"/>
      <c r="E1" s="282"/>
      <c r="F1" s="282"/>
      <c r="G1" s="282"/>
    </row>
    <row r="2" spans="1:14">
      <c r="A2" s="284"/>
      <c r="B2" s="284"/>
      <c r="C2" s="284"/>
      <c r="D2" s="284"/>
      <c r="E2" s="284"/>
      <c r="F2" s="284"/>
      <c r="G2" s="284"/>
    </row>
    <row r="3" spans="1:14" ht="43.5" customHeight="1">
      <c r="A3" s="280" t="s">
        <v>287</v>
      </c>
      <c r="B3" s="283" t="s">
        <v>18</v>
      </c>
      <c r="C3" s="268" t="s">
        <v>358</v>
      </c>
      <c r="D3" s="266" t="s">
        <v>356</v>
      </c>
      <c r="E3" s="266"/>
      <c r="F3" s="266"/>
      <c r="G3" s="266"/>
    </row>
    <row r="4" spans="1:14" ht="56.25" customHeight="1">
      <c r="A4" s="281"/>
      <c r="B4" s="283"/>
      <c r="C4" s="269"/>
      <c r="D4" s="34" t="s">
        <v>265</v>
      </c>
      <c r="E4" s="34" t="s">
        <v>248</v>
      </c>
      <c r="F4" s="35" t="s">
        <v>275</v>
      </c>
      <c r="G4" s="35" t="s">
        <v>276</v>
      </c>
    </row>
    <row r="5" spans="1:14" ht="15.75" customHeight="1">
      <c r="A5" s="30">
        <v>1</v>
      </c>
      <c r="B5" s="34">
        <v>2</v>
      </c>
      <c r="C5" s="30">
        <v>3</v>
      </c>
      <c r="D5" s="30">
        <v>4</v>
      </c>
      <c r="E5" s="34">
        <v>5</v>
      </c>
      <c r="F5" s="30">
        <v>6</v>
      </c>
      <c r="G5" s="34">
        <v>7</v>
      </c>
    </row>
    <row r="6" spans="1:14" s="40" customFormat="1" ht="56.25" customHeight="1">
      <c r="A6" s="38" t="s">
        <v>83</v>
      </c>
      <c r="B6" s="61">
        <v>4000</v>
      </c>
      <c r="C6" s="44">
        <v>13650</v>
      </c>
      <c r="D6" s="44">
        <v>30284</v>
      </c>
      <c r="E6" s="44">
        <v>24397</v>
      </c>
      <c r="F6" s="44">
        <v>-5887</v>
      </c>
      <c r="G6" s="45">
        <v>80.599999999999994</v>
      </c>
    </row>
    <row r="7" spans="1:14" ht="56.25" customHeight="1">
      <c r="A7" s="38" t="s">
        <v>1</v>
      </c>
      <c r="B7" s="62" t="s">
        <v>224</v>
      </c>
      <c r="C7" s="36"/>
      <c r="D7" s="36">
        <v>0</v>
      </c>
      <c r="E7" s="36">
        <v>0</v>
      </c>
      <c r="F7" s="36">
        <v>0</v>
      </c>
      <c r="G7" s="37"/>
    </row>
    <row r="8" spans="1:14" ht="56.25" customHeight="1">
      <c r="A8" s="38" t="s">
        <v>2</v>
      </c>
      <c r="B8" s="61">
        <v>4020</v>
      </c>
      <c r="C8" s="44">
        <v>2131</v>
      </c>
      <c r="D8" s="44">
        <v>0</v>
      </c>
      <c r="E8" s="44">
        <v>183</v>
      </c>
      <c r="F8" s="44">
        <v>183</v>
      </c>
      <c r="G8" s="45"/>
      <c r="N8" s="25"/>
    </row>
    <row r="9" spans="1:14" ht="56.25" customHeight="1">
      <c r="A9" s="38" t="s">
        <v>30</v>
      </c>
      <c r="B9" s="62">
        <v>4030</v>
      </c>
      <c r="C9" s="36">
        <v>794</v>
      </c>
      <c r="D9" s="36">
        <v>0</v>
      </c>
      <c r="E9" s="36">
        <v>1039</v>
      </c>
      <c r="F9" s="36">
        <v>1039</v>
      </c>
      <c r="G9" s="37"/>
      <c r="M9" s="25"/>
    </row>
    <row r="10" spans="1:14" ht="56.25" customHeight="1">
      <c r="A10" s="38" t="s">
        <v>3</v>
      </c>
      <c r="B10" s="61">
        <v>4040</v>
      </c>
      <c r="C10" s="44">
        <v>23</v>
      </c>
      <c r="D10" s="44">
        <v>0</v>
      </c>
      <c r="E10" s="44">
        <v>0</v>
      </c>
      <c r="F10" s="44">
        <v>0</v>
      </c>
      <c r="G10" s="45"/>
    </row>
    <row r="11" spans="1:14" ht="56.25" customHeight="1">
      <c r="A11" s="38" t="s">
        <v>71</v>
      </c>
      <c r="B11" s="62">
        <v>4050</v>
      </c>
      <c r="C11" s="36">
        <v>10702</v>
      </c>
      <c r="D11" s="36">
        <v>30284</v>
      </c>
      <c r="E11" s="36">
        <v>23175</v>
      </c>
      <c r="F11" s="36">
        <v>-7109</v>
      </c>
      <c r="G11" s="37">
        <v>79.8</v>
      </c>
    </row>
    <row r="12" spans="1:14">
      <c r="B12" s="24"/>
      <c r="C12" s="24"/>
      <c r="D12" s="24"/>
      <c r="E12" s="24"/>
      <c r="F12" s="24"/>
      <c r="G12" s="24"/>
    </row>
    <row r="13" spans="1:14">
      <c r="A13" s="179"/>
      <c r="B13" s="179"/>
      <c r="C13" s="179"/>
      <c r="D13" s="179"/>
      <c r="E13" s="179"/>
      <c r="F13" s="179"/>
      <c r="G13" s="179"/>
    </row>
    <row r="14" spans="1:14" ht="19.5" customHeight="1">
      <c r="A14" s="180"/>
      <c r="B14" s="179"/>
      <c r="C14" s="179"/>
      <c r="D14" s="179"/>
      <c r="E14" s="179"/>
      <c r="F14" s="179"/>
      <c r="G14" s="179"/>
    </row>
    <row r="15" spans="1:14" ht="20.100000000000001" customHeight="1">
      <c r="A15" s="186" t="s">
        <v>361</v>
      </c>
      <c r="B15" s="178"/>
      <c r="C15" s="179"/>
      <c r="D15" s="179"/>
      <c r="E15" s="179"/>
      <c r="F15" s="179"/>
      <c r="G15" s="179"/>
    </row>
    <row r="16" spans="1:14" s="41" customFormat="1" ht="19.5" customHeight="1">
      <c r="A16" s="181" t="s">
        <v>394</v>
      </c>
      <c r="B16" s="182"/>
      <c r="C16" s="249" t="s">
        <v>80</v>
      </c>
      <c r="D16" s="249"/>
      <c r="E16" s="179"/>
      <c r="F16" s="249" t="s">
        <v>365</v>
      </c>
      <c r="G16" s="249"/>
    </row>
    <row r="17" spans="1:8">
      <c r="A17" s="195"/>
      <c r="B17" s="180"/>
      <c r="C17" s="180"/>
      <c r="D17" s="180"/>
      <c r="E17" s="180"/>
      <c r="F17" s="180"/>
      <c r="G17" s="180"/>
    </row>
    <row r="18" spans="1:8" ht="35.25" customHeight="1">
      <c r="A18" s="195"/>
      <c r="B18" s="180"/>
      <c r="C18" s="180"/>
      <c r="D18" s="180"/>
      <c r="E18" s="180"/>
      <c r="F18" s="180"/>
      <c r="G18" s="180"/>
    </row>
    <row r="19" spans="1:8" s="130" customFormat="1" ht="102" customHeight="1">
      <c r="A19" s="279"/>
      <c r="B19" s="279"/>
      <c r="C19" s="279"/>
      <c r="D19" s="279"/>
      <c r="E19" s="279"/>
      <c r="F19" s="279"/>
      <c r="G19" s="279"/>
      <c r="H19" s="279"/>
    </row>
    <row r="20" spans="1:8">
      <c r="A20" s="42"/>
    </row>
    <row r="21" spans="1:8">
      <c r="A21" s="42"/>
    </row>
    <row r="22" spans="1:8">
      <c r="A22" s="42"/>
    </row>
    <row r="23" spans="1:8">
      <c r="A23" s="42"/>
    </row>
    <row r="24" spans="1:8">
      <c r="A24" s="42"/>
    </row>
    <row r="25" spans="1:8">
      <c r="A25" s="42"/>
    </row>
    <row r="26" spans="1:8">
      <c r="A26" s="42"/>
    </row>
    <row r="27" spans="1:8">
      <c r="A27" s="42"/>
    </row>
    <row r="28" spans="1:8">
      <c r="A28" s="42"/>
    </row>
    <row r="29" spans="1:8">
      <c r="A29" s="42"/>
    </row>
    <row r="30" spans="1:8">
      <c r="A30" s="42"/>
    </row>
    <row r="31" spans="1:8">
      <c r="A31" s="42"/>
    </row>
    <row r="32" spans="1:8">
      <c r="A32" s="42"/>
    </row>
    <row r="33" spans="1:1">
      <c r="A33" s="42"/>
    </row>
    <row r="34" spans="1:1">
      <c r="A34" s="42"/>
    </row>
    <row r="35" spans="1:1">
      <c r="A35" s="42"/>
    </row>
    <row r="36" spans="1:1">
      <c r="A36" s="42"/>
    </row>
    <row r="37" spans="1:1">
      <c r="A37" s="42"/>
    </row>
    <row r="38" spans="1:1">
      <c r="A38" s="42"/>
    </row>
    <row r="39" spans="1:1">
      <c r="A39" s="42"/>
    </row>
    <row r="40" spans="1:1">
      <c r="A40" s="42"/>
    </row>
    <row r="41" spans="1:1">
      <c r="A41" s="42"/>
    </row>
    <row r="42" spans="1:1">
      <c r="A42" s="42"/>
    </row>
    <row r="43" spans="1:1">
      <c r="A43" s="42"/>
    </row>
    <row r="44" spans="1:1">
      <c r="A44" s="42"/>
    </row>
    <row r="45" spans="1:1">
      <c r="A45" s="42"/>
    </row>
    <row r="46" spans="1:1">
      <c r="A46" s="42"/>
    </row>
    <row r="47" spans="1:1">
      <c r="A47" s="42"/>
    </row>
    <row r="48" spans="1:1">
      <c r="A48" s="42"/>
    </row>
    <row r="49" spans="1:1">
      <c r="A49" s="42"/>
    </row>
    <row r="50" spans="1:1">
      <c r="A50" s="42"/>
    </row>
    <row r="51" spans="1:1">
      <c r="A51" s="42"/>
    </row>
    <row r="52" spans="1:1">
      <c r="A52" s="42"/>
    </row>
    <row r="53" spans="1:1">
      <c r="A53" s="42"/>
    </row>
    <row r="54" spans="1:1">
      <c r="A54" s="42"/>
    </row>
    <row r="55" spans="1:1">
      <c r="A55" s="42"/>
    </row>
    <row r="56" spans="1:1">
      <c r="A56" s="42"/>
    </row>
    <row r="57" spans="1:1">
      <c r="A57" s="42"/>
    </row>
    <row r="58" spans="1:1">
      <c r="A58" s="42"/>
    </row>
    <row r="59" spans="1:1">
      <c r="A59" s="42"/>
    </row>
    <row r="60" spans="1:1">
      <c r="A60" s="42"/>
    </row>
    <row r="61" spans="1:1">
      <c r="A61" s="42"/>
    </row>
    <row r="62" spans="1:1">
      <c r="A62" s="42"/>
    </row>
    <row r="63" spans="1:1">
      <c r="A63" s="42"/>
    </row>
    <row r="64" spans="1:1">
      <c r="A64" s="42"/>
    </row>
    <row r="65" spans="1:1">
      <c r="A65" s="42"/>
    </row>
    <row r="66" spans="1:1">
      <c r="A66" s="42"/>
    </row>
    <row r="67" spans="1:1">
      <c r="A67" s="42"/>
    </row>
    <row r="68" spans="1:1">
      <c r="A68" s="42"/>
    </row>
    <row r="69" spans="1:1">
      <c r="A69" s="42"/>
    </row>
    <row r="70" spans="1:1">
      <c r="A70" s="42"/>
    </row>
    <row r="71" spans="1:1">
      <c r="A71" s="42"/>
    </row>
    <row r="72" spans="1:1">
      <c r="A72" s="42"/>
    </row>
    <row r="73" spans="1:1">
      <c r="A73" s="42"/>
    </row>
    <row r="74" spans="1:1">
      <c r="A74" s="42"/>
    </row>
    <row r="75" spans="1:1">
      <c r="A75" s="42"/>
    </row>
    <row r="76" spans="1:1">
      <c r="A76" s="42"/>
    </row>
    <row r="77" spans="1:1">
      <c r="A77" s="42"/>
    </row>
    <row r="78" spans="1:1">
      <c r="A78" s="42"/>
    </row>
    <row r="79" spans="1:1">
      <c r="A79" s="42"/>
    </row>
    <row r="80" spans="1:1">
      <c r="A80" s="42"/>
    </row>
    <row r="81" spans="1:1">
      <c r="A81" s="42"/>
    </row>
    <row r="82" spans="1:1">
      <c r="A82" s="42"/>
    </row>
    <row r="83" spans="1:1">
      <c r="A83" s="42"/>
    </row>
    <row r="84" spans="1:1">
      <c r="A84" s="42"/>
    </row>
    <row r="85" spans="1:1">
      <c r="A85" s="42"/>
    </row>
    <row r="86" spans="1:1">
      <c r="A86" s="42"/>
    </row>
    <row r="87" spans="1:1">
      <c r="A87" s="42"/>
    </row>
    <row r="88" spans="1:1">
      <c r="A88" s="42"/>
    </row>
    <row r="89" spans="1:1">
      <c r="A89" s="42"/>
    </row>
    <row r="90" spans="1:1">
      <c r="A90" s="42"/>
    </row>
    <row r="91" spans="1:1">
      <c r="A91" s="42"/>
    </row>
    <row r="92" spans="1:1">
      <c r="A92" s="42"/>
    </row>
    <row r="93" spans="1:1">
      <c r="A93" s="42"/>
    </row>
    <row r="94" spans="1:1">
      <c r="A94" s="42"/>
    </row>
    <row r="95" spans="1:1">
      <c r="A95" s="42"/>
    </row>
    <row r="96" spans="1:1">
      <c r="A96" s="42"/>
    </row>
    <row r="97" spans="1:1">
      <c r="A97" s="42"/>
    </row>
    <row r="98" spans="1:1">
      <c r="A98" s="42"/>
    </row>
    <row r="99" spans="1:1">
      <c r="A99" s="42"/>
    </row>
    <row r="100" spans="1:1">
      <c r="A100" s="42"/>
    </row>
    <row r="101" spans="1:1">
      <c r="A101" s="42"/>
    </row>
    <row r="102" spans="1:1">
      <c r="A102" s="42"/>
    </row>
    <row r="103" spans="1:1">
      <c r="A103" s="42"/>
    </row>
    <row r="104" spans="1:1">
      <c r="A104" s="42"/>
    </row>
    <row r="105" spans="1:1">
      <c r="A105" s="42"/>
    </row>
    <row r="106" spans="1:1">
      <c r="A106" s="42"/>
    </row>
    <row r="107" spans="1:1">
      <c r="A107" s="42"/>
    </row>
    <row r="108" spans="1:1">
      <c r="A108" s="42"/>
    </row>
    <row r="109" spans="1:1">
      <c r="A109" s="42"/>
    </row>
    <row r="110" spans="1:1">
      <c r="A110" s="42"/>
    </row>
    <row r="111" spans="1:1">
      <c r="A111" s="42"/>
    </row>
    <row r="112" spans="1:1">
      <c r="A112" s="42"/>
    </row>
    <row r="113" spans="1:1">
      <c r="A113" s="42"/>
    </row>
    <row r="114" spans="1:1">
      <c r="A114" s="42"/>
    </row>
    <row r="115" spans="1:1">
      <c r="A115" s="42"/>
    </row>
    <row r="116" spans="1:1">
      <c r="A116" s="42"/>
    </row>
    <row r="117" spans="1:1">
      <c r="A117" s="42"/>
    </row>
    <row r="118" spans="1:1">
      <c r="A118" s="42"/>
    </row>
    <row r="119" spans="1:1">
      <c r="A119" s="42"/>
    </row>
    <row r="120" spans="1:1">
      <c r="A120" s="42"/>
    </row>
    <row r="121" spans="1:1">
      <c r="A121" s="42"/>
    </row>
    <row r="122" spans="1:1">
      <c r="A122" s="42"/>
    </row>
    <row r="123" spans="1:1">
      <c r="A123" s="42"/>
    </row>
    <row r="124" spans="1:1">
      <c r="A124" s="42"/>
    </row>
    <row r="125" spans="1:1">
      <c r="A125" s="42"/>
    </row>
    <row r="126" spans="1:1">
      <c r="A126" s="42"/>
    </row>
    <row r="127" spans="1:1">
      <c r="A127" s="42"/>
    </row>
    <row r="128" spans="1:1">
      <c r="A128" s="42"/>
    </row>
    <row r="129" spans="1:1">
      <c r="A129" s="42"/>
    </row>
    <row r="130" spans="1:1">
      <c r="A130" s="42"/>
    </row>
    <row r="131" spans="1:1">
      <c r="A131" s="42"/>
    </row>
    <row r="132" spans="1:1">
      <c r="A132" s="42"/>
    </row>
    <row r="133" spans="1:1">
      <c r="A133" s="42"/>
    </row>
    <row r="134" spans="1:1">
      <c r="A134" s="42"/>
    </row>
    <row r="135" spans="1:1">
      <c r="A135" s="42"/>
    </row>
    <row r="136" spans="1:1">
      <c r="A136" s="42"/>
    </row>
    <row r="137" spans="1:1">
      <c r="A137" s="42"/>
    </row>
    <row r="138" spans="1:1">
      <c r="A138" s="42"/>
    </row>
    <row r="139" spans="1:1">
      <c r="A139" s="42"/>
    </row>
    <row r="140" spans="1:1">
      <c r="A140" s="42"/>
    </row>
    <row r="141" spans="1:1">
      <c r="A141" s="42"/>
    </row>
    <row r="142" spans="1:1">
      <c r="A142" s="42"/>
    </row>
    <row r="143" spans="1:1">
      <c r="A143" s="42"/>
    </row>
    <row r="144" spans="1:1">
      <c r="A144" s="42"/>
    </row>
    <row r="145" spans="1:1">
      <c r="A145" s="42"/>
    </row>
    <row r="146" spans="1:1">
      <c r="A146" s="42"/>
    </row>
    <row r="147" spans="1:1">
      <c r="A147" s="42"/>
    </row>
    <row r="148" spans="1:1">
      <c r="A148" s="42"/>
    </row>
    <row r="149" spans="1:1">
      <c r="A149" s="42"/>
    </row>
    <row r="150" spans="1:1">
      <c r="A150" s="42"/>
    </row>
    <row r="151" spans="1:1">
      <c r="A151" s="42"/>
    </row>
    <row r="152" spans="1:1">
      <c r="A152" s="42"/>
    </row>
    <row r="153" spans="1:1">
      <c r="A153" s="42"/>
    </row>
    <row r="154" spans="1:1">
      <c r="A154" s="42"/>
    </row>
    <row r="155" spans="1:1">
      <c r="A155" s="42"/>
    </row>
    <row r="156" spans="1:1">
      <c r="A156" s="42"/>
    </row>
    <row r="157" spans="1:1">
      <c r="A157" s="42"/>
    </row>
    <row r="158" spans="1:1">
      <c r="A158" s="42"/>
    </row>
    <row r="159" spans="1:1">
      <c r="A159" s="42"/>
    </row>
    <row r="160" spans="1:1">
      <c r="A160" s="42"/>
    </row>
    <row r="161" spans="1:1">
      <c r="A161" s="42"/>
    </row>
    <row r="162" spans="1:1">
      <c r="A162" s="42"/>
    </row>
    <row r="163" spans="1:1">
      <c r="A163" s="42"/>
    </row>
    <row r="164" spans="1:1">
      <c r="A164" s="42"/>
    </row>
    <row r="165" spans="1:1">
      <c r="A165" s="42"/>
    </row>
    <row r="166" spans="1:1">
      <c r="A166" s="42"/>
    </row>
    <row r="167" spans="1:1">
      <c r="A167" s="42"/>
    </row>
    <row r="168" spans="1:1">
      <c r="A168" s="42"/>
    </row>
    <row r="169" spans="1:1">
      <c r="A169" s="42"/>
    </row>
    <row r="170" spans="1:1">
      <c r="A170" s="42"/>
    </row>
    <row r="171" spans="1:1">
      <c r="A171" s="42"/>
    </row>
    <row r="172" spans="1:1">
      <c r="A172" s="42"/>
    </row>
    <row r="173" spans="1:1">
      <c r="A173" s="42"/>
    </row>
    <row r="174" spans="1:1">
      <c r="A174" s="42"/>
    </row>
    <row r="175" spans="1:1">
      <c r="A175" s="42"/>
    </row>
    <row r="176" spans="1:1">
      <c r="A176" s="42"/>
    </row>
    <row r="177" spans="1:1">
      <c r="A177" s="42"/>
    </row>
    <row r="178" spans="1:1">
      <c r="A178" s="42"/>
    </row>
    <row r="179" spans="1:1">
      <c r="A179" s="42"/>
    </row>
    <row r="180" spans="1:1">
      <c r="A180" s="42"/>
    </row>
    <row r="181" spans="1:1">
      <c r="A181" s="42"/>
    </row>
    <row r="182" spans="1:1">
      <c r="A182" s="42"/>
    </row>
  </sheetData>
  <sheetProtection formatCells="0" formatColumns="0" formatRows="0" insertRows="0" deleteRows="0"/>
  <mergeCells count="9">
    <mergeCell ref="A19:H19"/>
    <mergeCell ref="F16:G16"/>
    <mergeCell ref="A3:A4"/>
    <mergeCell ref="A1:G1"/>
    <mergeCell ref="B3:B4"/>
    <mergeCell ref="A2:G2"/>
    <mergeCell ref="C3:C4"/>
    <mergeCell ref="D3:G3"/>
    <mergeCell ref="C16:D16"/>
  </mergeCells>
  <phoneticPr fontId="0" type="noConversion"/>
  <pageMargins left="0.78740157480314965" right="0.39370078740157483" top="0.59055118110236227" bottom="0.59055118110236227" header="0.27559055118110237" footer="0.31496062992125984"/>
  <pageSetup paperSize="9" scale="50" firstPageNumber="9" orientation="portrait" useFirstPageNumber="1" r:id="rId1"/>
  <headerFooter alignWithMargins="0"/>
  <ignoredErrors>
    <ignoredError sqref="B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3"/>
  </sheetPr>
  <dimension ref="A1:I28"/>
  <sheetViews>
    <sheetView view="pageBreakPreview" topLeftCell="A19" zoomScale="75" zoomScaleNormal="75" zoomScaleSheetLayoutView="70" workbookViewId="0">
      <selection activeCell="E14" sqref="E14"/>
    </sheetView>
  </sheetViews>
  <sheetFormatPr defaultColWidth="9.109375" defaultRowHeight="21"/>
  <cols>
    <col min="1" max="1" width="87.33203125" style="64" customWidth="1"/>
    <col min="2" max="2" width="16.5546875" style="64" customWidth="1"/>
    <col min="3" max="3" width="19.6640625" style="64" customWidth="1"/>
    <col min="4" max="4" width="20" style="64" customWidth="1"/>
    <col min="5" max="5" width="19.6640625" style="64" customWidth="1"/>
    <col min="6" max="6" width="39" style="64" customWidth="1"/>
    <col min="7" max="7" width="9.5546875" style="64" customWidth="1"/>
    <col min="8" max="8" width="9.109375" style="64"/>
    <col min="9" max="9" width="27.109375" style="64" customWidth="1"/>
    <col min="10" max="16384" width="9.109375" style="64"/>
  </cols>
  <sheetData>
    <row r="1" spans="1:6" ht="19.5" customHeight="1">
      <c r="A1" s="289" t="s">
        <v>381</v>
      </c>
      <c r="B1" s="289"/>
      <c r="C1" s="289"/>
      <c r="D1" s="289"/>
      <c r="E1" s="289"/>
      <c r="F1" s="289"/>
    </row>
    <row r="2" spans="1:6" ht="24" customHeight="1"/>
    <row r="3" spans="1:6" ht="36" customHeight="1">
      <c r="A3" s="290" t="s">
        <v>287</v>
      </c>
      <c r="B3" s="290" t="s">
        <v>0</v>
      </c>
      <c r="C3" s="290" t="s">
        <v>102</v>
      </c>
      <c r="D3" s="283" t="s">
        <v>358</v>
      </c>
      <c r="E3" s="292" t="s">
        <v>356</v>
      </c>
      <c r="F3" s="290" t="s">
        <v>323</v>
      </c>
    </row>
    <row r="4" spans="1:6" ht="36" customHeight="1">
      <c r="A4" s="291"/>
      <c r="B4" s="291"/>
      <c r="C4" s="291"/>
      <c r="D4" s="283"/>
      <c r="E4" s="293"/>
      <c r="F4" s="291"/>
    </row>
    <row r="5" spans="1:6" ht="20.25" customHeight="1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5">
        <v>6</v>
      </c>
    </row>
    <row r="6" spans="1:6">
      <c r="A6" s="286" t="s">
        <v>190</v>
      </c>
      <c r="B6" s="287"/>
      <c r="C6" s="287"/>
      <c r="D6" s="287"/>
      <c r="E6" s="287"/>
      <c r="F6" s="288"/>
    </row>
    <row r="7" spans="1:6" ht="63.75" customHeight="1">
      <c r="A7" s="38" t="s">
        <v>352</v>
      </c>
      <c r="B7" s="34">
        <v>5000</v>
      </c>
      <c r="C7" s="66" t="s">
        <v>343</v>
      </c>
      <c r="D7" s="67">
        <f>'фінплан - зведені показники'!C33/'фінплан - зведені показники'!C31*100%</f>
        <v>0.11795620958115836</v>
      </c>
      <c r="E7" s="67">
        <v>14.8</v>
      </c>
      <c r="F7" s="68"/>
    </row>
    <row r="8" spans="1:6" ht="63.75" customHeight="1">
      <c r="A8" s="38" t="s">
        <v>353</v>
      </c>
      <c r="B8" s="34">
        <v>5010</v>
      </c>
      <c r="C8" s="66" t="s">
        <v>343</v>
      </c>
      <c r="D8" s="67">
        <v>2.4</v>
      </c>
      <c r="E8" s="67">
        <v>5.6</v>
      </c>
      <c r="F8" s="68"/>
    </row>
    <row r="9" spans="1:6" ht="60.75" customHeight="1">
      <c r="A9" s="69" t="s">
        <v>397</v>
      </c>
      <c r="B9" s="34">
        <v>5020</v>
      </c>
      <c r="C9" s="66" t="s">
        <v>343</v>
      </c>
      <c r="D9" s="67">
        <v>0</v>
      </c>
      <c r="E9" s="67">
        <v>0.03</v>
      </c>
      <c r="F9" s="68" t="s">
        <v>344</v>
      </c>
    </row>
    <row r="10" spans="1:6" ht="63.75" customHeight="1">
      <c r="A10" s="69" t="s">
        <v>330</v>
      </c>
      <c r="B10" s="34">
        <v>5030</v>
      </c>
      <c r="C10" s="66" t="s">
        <v>343</v>
      </c>
      <c r="D10" s="67">
        <v>0</v>
      </c>
      <c r="E10" s="67">
        <v>0.03</v>
      </c>
      <c r="F10" s="68"/>
    </row>
    <row r="11" spans="1:6" ht="68.25" customHeight="1">
      <c r="A11" s="69" t="s">
        <v>331</v>
      </c>
      <c r="B11" s="34">
        <v>5040</v>
      </c>
      <c r="C11" s="66" t="s">
        <v>103</v>
      </c>
      <c r="D11" s="67">
        <f>'фінплан - зведені показники'!C44/'фінплан - зведені показники'!C31</f>
        <v>-1.0867435107160036E-3</v>
      </c>
      <c r="E11" s="67">
        <v>0.03</v>
      </c>
      <c r="F11" s="68" t="s">
        <v>345</v>
      </c>
    </row>
    <row r="12" spans="1:6" ht="42.75" customHeight="1">
      <c r="A12" s="286" t="s">
        <v>192</v>
      </c>
      <c r="B12" s="287"/>
      <c r="C12" s="287"/>
      <c r="D12" s="287"/>
      <c r="E12" s="287"/>
      <c r="F12" s="288"/>
    </row>
    <row r="13" spans="1:6" ht="82.5" customHeight="1">
      <c r="A13" s="68" t="s">
        <v>336</v>
      </c>
      <c r="B13" s="34">
        <v>5100</v>
      </c>
      <c r="C13" s="66"/>
      <c r="D13" s="67">
        <f>'фінплан - зведені показники'!C73/'фінплан - зведені показники'!C38</f>
        <v>1.2391573729863693E-2</v>
      </c>
      <c r="E13" s="67">
        <v>0.19</v>
      </c>
      <c r="F13" s="68"/>
    </row>
    <row r="14" spans="1:6" ht="128.25" customHeight="1">
      <c r="A14" s="68" t="s">
        <v>332</v>
      </c>
      <c r="B14" s="34">
        <v>5110</v>
      </c>
      <c r="C14" s="66" t="s">
        <v>178</v>
      </c>
      <c r="D14" s="67">
        <v>2111.4</v>
      </c>
      <c r="E14" s="67">
        <f>'фінплан - зведені показники'!E76/'фінплан - зведені показники'!E73</f>
        <v>35.437641723356009</v>
      </c>
      <c r="F14" s="68" t="s">
        <v>346</v>
      </c>
    </row>
    <row r="15" spans="1:6" ht="171.75" customHeight="1">
      <c r="A15" s="68" t="s">
        <v>333</v>
      </c>
      <c r="B15" s="34">
        <v>5120</v>
      </c>
      <c r="C15" s="66" t="s">
        <v>178</v>
      </c>
      <c r="D15" s="67">
        <v>966.8</v>
      </c>
      <c r="E15" s="67">
        <f>'фінплан - зведені показники'!E68/'фінплан - зведені показники'!E72</f>
        <v>10.662698412698413</v>
      </c>
      <c r="F15" s="68" t="s">
        <v>348</v>
      </c>
    </row>
    <row r="16" spans="1:6" ht="36.75" customHeight="1">
      <c r="A16" s="286" t="s">
        <v>191</v>
      </c>
      <c r="B16" s="287"/>
      <c r="C16" s="287"/>
      <c r="D16" s="287"/>
      <c r="E16" s="287"/>
      <c r="F16" s="288"/>
    </row>
    <row r="17" spans="1:9" ht="48" customHeight="1">
      <c r="A17" s="68" t="s">
        <v>334</v>
      </c>
      <c r="B17" s="34">
        <v>5200</v>
      </c>
      <c r="C17" s="66"/>
      <c r="D17" s="67">
        <f>'4. Кап. інвестиції'!C6/'1. Фін результат'!C111</f>
        <v>8.1492537313432845</v>
      </c>
      <c r="E17" s="67">
        <f>'4. Кап. інвестиції'!E6/'1. Фін результат'!E111</f>
        <v>13.252036936447583</v>
      </c>
      <c r="F17" s="68"/>
    </row>
    <row r="18" spans="1:9" ht="81" customHeight="1">
      <c r="A18" s="68" t="s">
        <v>366</v>
      </c>
      <c r="B18" s="34">
        <v>5210</v>
      </c>
      <c r="C18" s="66"/>
      <c r="D18" s="67">
        <v>0</v>
      </c>
      <c r="E18" s="67">
        <f>'фінплан - зведені показники'!E61/'фінплан - зведені показники'!E31</f>
        <v>0.35094003078295144</v>
      </c>
      <c r="F18" s="68"/>
    </row>
    <row r="19" spans="1:9" ht="65.25" customHeight="1">
      <c r="A19" s="68" t="s">
        <v>354</v>
      </c>
      <c r="B19" s="34">
        <v>5220</v>
      </c>
      <c r="C19" s="66" t="s">
        <v>343</v>
      </c>
      <c r="D19" s="67">
        <v>0.2</v>
      </c>
      <c r="E19" s="67">
        <v>0.3</v>
      </c>
      <c r="F19" s="68" t="s">
        <v>347</v>
      </c>
    </row>
    <row r="20" spans="1:9" ht="35.25" customHeight="1">
      <c r="A20" s="286" t="s">
        <v>335</v>
      </c>
      <c r="B20" s="287"/>
      <c r="C20" s="287"/>
      <c r="D20" s="287"/>
      <c r="E20" s="287"/>
      <c r="F20" s="288"/>
    </row>
    <row r="21" spans="1:9" ht="110.25" customHeight="1">
      <c r="A21" s="69" t="s">
        <v>355</v>
      </c>
      <c r="B21" s="34">
        <v>5300</v>
      </c>
      <c r="C21" s="66"/>
      <c r="D21" s="67"/>
      <c r="E21" s="67"/>
      <c r="F21" s="70"/>
    </row>
    <row r="22" spans="1:9">
      <c r="A22" s="196"/>
      <c r="B22" s="196"/>
      <c r="C22" s="196"/>
      <c r="D22" s="196"/>
      <c r="E22" s="196"/>
      <c r="F22" s="196"/>
    </row>
    <row r="23" spans="1:9" s="24" customFormat="1" ht="20.100000000000001" customHeight="1">
      <c r="A23" s="186" t="s">
        <v>361</v>
      </c>
      <c r="B23" s="178"/>
      <c r="C23" s="179"/>
      <c r="D23" s="179"/>
      <c r="E23" s="179"/>
      <c r="F23" s="179"/>
    </row>
    <row r="24" spans="1:9" s="41" customFormat="1" ht="20.100000000000001" customHeight="1">
      <c r="A24" s="181" t="s">
        <v>395</v>
      </c>
      <c r="B24" s="249" t="s">
        <v>80</v>
      </c>
      <c r="C24" s="249"/>
      <c r="D24" s="249"/>
      <c r="E24" s="249" t="s">
        <v>327</v>
      </c>
      <c r="F24" s="249"/>
      <c r="G24" s="24"/>
    </row>
    <row r="25" spans="1:9">
      <c r="A25" s="196"/>
      <c r="B25" s="196"/>
      <c r="C25" s="196"/>
      <c r="D25" s="196"/>
      <c r="E25" s="196"/>
      <c r="F25" s="196"/>
    </row>
    <row r="26" spans="1:9" ht="53.25" customHeight="1">
      <c r="A26" s="196"/>
      <c r="B26" s="196"/>
      <c r="C26" s="196"/>
      <c r="D26" s="196"/>
      <c r="E26" s="196"/>
      <c r="F26" s="196"/>
      <c r="I26" s="22"/>
    </row>
    <row r="27" spans="1:9" s="130" customFormat="1" ht="102" customHeight="1">
      <c r="A27" s="279"/>
      <c r="B27" s="279"/>
      <c r="C27" s="279"/>
      <c r="D27" s="279"/>
      <c r="E27" s="279"/>
      <c r="F27" s="279"/>
      <c r="G27" s="279"/>
      <c r="H27" s="279"/>
    </row>
    <row r="28" spans="1:9" s="41" customFormat="1">
      <c r="A28" s="31"/>
      <c r="B28" s="24"/>
      <c r="C28" s="285"/>
      <c r="D28" s="285"/>
      <c r="E28" s="24"/>
      <c r="F28" s="28"/>
    </row>
  </sheetData>
  <sheetProtection formatCells="0"/>
  <mergeCells count="15">
    <mergeCell ref="A6:F6"/>
    <mergeCell ref="A12:F12"/>
    <mergeCell ref="A1:F1"/>
    <mergeCell ref="A3:A4"/>
    <mergeCell ref="B3:B4"/>
    <mergeCell ref="C3:C4"/>
    <mergeCell ref="F3:F4"/>
    <mergeCell ref="D3:D4"/>
    <mergeCell ref="E3:E4"/>
    <mergeCell ref="C28:D28"/>
    <mergeCell ref="A16:F16"/>
    <mergeCell ref="B24:D24"/>
    <mergeCell ref="E24:F24"/>
    <mergeCell ref="A20:F20"/>
    <mergeCell ref="A27:H27"/>
  </mergeCells>
  <phoneticPr fontId="3" type="noConversion"/>
  <pageMargins left="0.78740157480314965" right="0.39370078740157483" top="0.59055118110236227" bottom="0.59055118110236227" header="0.11811023622047245" footer="0.31496062992125984"/>
  <pageSetup paperSize="9" scale="4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3"/>
  </sheetPr>
  <dimension ref="A1:O92"/>
  <sheetViews>
    <sheetView tabSelected="1" view="pageBreakPreview" topLeftCell="A27" zoomScale="50" zoomScaleNormal="75" zoomScaleSheetLayoutView="75" workbookViewId="0">
      <selection activeCell="B11" sqref="B11:C11"/>
    </sheetView>
  </sheetViews>
  <sheetFormatPr defaultColWidth="9.109375" defaultRowHeight="21" outlineLevelRow="1"/>
  <cols>
    <col min="1" max="1" width="44.88671875" style="41" customWidth="1"/>
    <col min="2" max="2" width="13.5546875" style="28" customWidth="1"/>
    <col min="3" max="3" width="18.5546875" style="41" customWidth="1"/>
    <col min="4" max="4" width="16.109375" style="41" customWidth="1"/>
    <col min="5" max="5" width="15.44140625" style="41" customWidth="1"/>
    <col min="6" max="6" width="16.5546875" style="41" customWidth="1"/>
    <col min="7" max="7" width="15.33203125" style="41" customWidth="1"/>
    <col min="8" max="8" width="16.5546875" style="41" customWidth="1"/>
    <col min="9" max="9" width="16.109375" style="41" customWidth="1"/>
    <col min="10" max="10" width="16.44140625" style="41" customWidth="1"/>
    <col min="11" max="11" width="16.5546875" style="41" customWidth="1"/>
    <col min="12" max="12" width="16.88671875" style="41" customWidth="1"/>
    <col min="13" max="15" width="16.6640625" style="41" customWidth="1"/>
    <col min="16" max="16384" width="9.109375" style="41"/>
  </cols>
  <sheetData>
    <row r="1" spans="1:15" ht="18.75" hidden="1" customHeight="1" outlineLevel="1">
      <c r="N1" s="335" t="s">
        <v>241</v>
      </c>
      <c r="O1" s="335"/>
    </row>
    <row r="2" spans="1:15" hidden="1" outlineLevel="1">
      <c r="N2" s="335" t="s">
        <v>261</v>
      </c>
      <c r="O2" s="335"/>
    </row>
    <row r="3" spans="1:15" collapsed="1">
      <c r="A3" s="336" t="s">
        <v>388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</row>
    <row r="4" spans="1:15" ht="3.75" customHeight="1">
      <c r="A4" s="336"/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</row>
    <row r="5" spans="1:15">
      <c r="A5" s="249" t="s">
        <v>77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</row>
    <row r="6" spans="1:15" ht="14.25" customHeight="1">
      <c r="A6" s="249" t="s">
        <v>136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</row>
    <row r="7" spans="1:15" ht="24.9" customHeight="1">
      <c r="A7" s="337" t="s">
        <v>382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</row>
    <row r="8" spans="1:15" ht="9" customHeight="1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5" ht="41.25" customHeight="1">
      <c r="A9" s="338" t="s">
        <v>387</v>
      </c>
      <c r="B9" s="339"/>
      <c r="C9" s="339"/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</row>
    <row r="10" spans="1:15" ht="12.75" customHeight="1">
      <c r="B10" s="41"/>
    </row>
    <row r="11" spans="1:15" s="24" customFormat="1" ht="40.5" customHeight="1">
      <c r="A11" s="34" t="s">
        <v>287</v>
      </c>
      <c r="B11" s="283" t="s">
        <v>138</v>
      </c>
      <c r="C11" s="283"/>
      <c r="D11" s="283" t="s">
        <v>31</v>
      </c>
      <c r="E11" s="283"/>
      <c r="F11" s="283" t="s">
        <v>324</v>
      </c>
      <c r="G11" s="283"/>
      <c r="H11" s="283" t="s">
        <v>325</v>
      </c>
      <c r="I11" s="283"/>
      <c r="J11" s="283" t="s">
        <v>326</v>
      </c>
      <c r="K11" s="283"/>
      <c r="L11" s="283" t="s">
        <v>293</v>
      </c>
      <c r="M11" s="283"/>
      <c r="N11" s="283" t="s">
        <v>294</v>
      </c>
      <c r="O11" s="283"/>
    </row>
    <row r="12" spans="1:15" s="24" customFormat="1" ht="17.25" customHeight="1">
      <c r="A12" s="34">
        <v>1</v>
      </c>
      <c r="B12" s="306">
        <v>2</v>
      </c>
      <c r="C12" s="307"/>
      <c r="D12" s="306">
        <v>3</v>
      </c>
      <c r="E12" s="307"/>
      <c r="F12" s="306">
        <v>4</v>
      </c>
      <c r="G12" s="307"/>
      <c r="H12" s="306">
        <v>5</v>
      </c>
      <c r="I12" s="307"/>
      <c r="J12" s="306">
        <v>6</v>
      </c>
      <c r="K12" s="307"/>
      <c r="L12" s="306">
        <v>7</v>
      </c>
      <c r="M12" s="307"/>
      <c r="N12" s="283">
        <v>8</v>
      </c>
      <c r="O12" s="283"/>
    </row>
    <row r="13" spans="1:15" s="24" customFormat="1" ht="60" customHeight="1">
      <c r="A13" s="328" t="s">
        <v>137</v>
      </c>
      <c r="B13" s="329"/>
      <c r="C13" s="329"/>
      <c r="D13" s="329"/>
      <c r="E13" s="329"/>
      <c r="F13" s="329"/>
      <c r="G13" s="329"/>
      <c r="H13" s="329"/>
      <c r="I13" s="329"/>
      <c r="J13" s="329"/>
      <c r="K13" s="329"/>
      <c r="L13" s="329"/>
      <c r="M13" s="329"/>
      <c r="N13" s="329"/>
      <c r="O13" s="330"/>
    </row>
    <row r="14" spans="1:15" s="24" customFormat="1" ht="20.100000000000001" customHeight="1">
      <c r="A14" s="38" t="s">
        <v>295</v>
      </c>
      <c r="B14" s="283">
        <v>14</v>
      </c>
      <c r="C14" s="283"/>
      <c r="D14" s="294">
        <v>10</v>
      </c>
      <c r="E14" s="294"/>
      <c r="F14" s="294">
        <v>14</v>
      </c>
      <c r="G14" s="294"/>
      <c r="H14" s="294">
        <v>14</v>
      </c>
      <c r="I14" s="294"/>
      <c r="J14" s="294">
        <v>13</v>
      </c>
      <c r="K14" s="294"/>
      <c r="L14" s="294">
        <v>-1</v>
      </c>
      <c r="M14" s="294"/>
      <c r="N14" s="319">
        <v>93</v>
      </c>
      <c r="O14" s="319"/>
    </row>
    <row r="15" spans="1:15" s="24" customFormat="1" ht="20.100000000000001" customHeight="1">
      <c r="A15" s="38" t="s">
        <v>296</v>
      </c>
      <c r="B15" s="283">
        <v>35</v>
      </c>
      <c r="C15" s="283"/>
      <c r="D15" s="294">
        <v>16</v>
      </c>
      <c r="E15" s="294"/>
      <c r="F15" s="294">
        <v>28</v>
      </c>
      <c r="G15" s="294"/>
      <c r="H15" s="294">
        <v>28</v>
      </c>
      <c r="I15" s="294"/>
      <c r="J15" s="294">
        <v>22</v>
      </c>
      <c r="K15" s="294"/>
      <c r="L15" s="294">
        <v>-6</v>
      </c>
      <c r="M15" s="294"/>
      <c r="N15" s="319">
        <v>78.599999999999994</v>
      </c>
      <c r="O15" s="319"/>
    </row>
    <row r="16" spans="1:15" s="24" customFormat="1" ht="20.100000000000001" customHeight="1">
      <c r="A16" s="38" t="s">
        <v>297</v>
      </c>
      <c r="B16" s="283">
        <v>30</v>
      </c>
      <c r="C16" s="283"/>
      <c r="D16" s="294">
        <v>26</v>
      </c>
      <c r="E16" s="294"/>
      <c r="F16" s="294">
        <v>31</v>
      </c>
      <c r="G16" s="294"/>
      <c r="H16" s="294">
        <v>31</v>
      </c>
      <c r="I16" s="294"/>
      <c r="J16" s="294">
        <v>25</v>
      </c>
      <c r="K16" s="294"/>
      <c r="L16" s="294">
        <v>-6</v>
      </c>
      <c r="M16" s="294"/>
      <c r="N16" s="319">
        <v>806</v>
      </c>
      <c r="O16" s="319"/>
    </row>
    <row r="17" spans="1:15" s="24" customFormat="1" ht="20.100000000000001" customHeight="1">
      <c r="A17" s="38" t="s">
        <v>298</v>
      </c>
      <c r="B17" s="283">
        <v>10</v>
      </c>
      <c r="C17" s="283"/>
      <c r="D17" s="294">
        <v>7</v>
      </c>
      <c r="E17" s="294"/>
      <c r="F17" s="294">
        <v>10</v>
      </c>
      <c r="G17" s="294"/>
      <c r="H17" s="294">
        <v>10</v>
      </c>
      <c r="I17" s="294"/>
      <c r="J17" s="294">
        <v>4</v>
      </c>
      <c r="K17" s="294"/>
      <c r="L17" s="294">
        <v>-6</v>
      </c>
      <c r="M17" s="294"/>
      <c r="N17" s="319">
        <v>40</v>
      </c>
      <c r="O17" s="319"/>
    </row>
    <row r="18" spans="1:15" s="24" customFormat="1" ht="20.100000000000001" customHeight="1">
      <c r="A18" s="38" t="s">
        <v>299</v>
      </c>
      <c r="B18" s="283">
        <v>4</v>
      </c>
      <c r="C18" s="283"/>
      <c r="D18" s="294">
        <v>4</v>
      </c>
      <c r="E18" s="294"/>
      <c r="F18" s="294">
        <v>4</v>
      </c>
      <c r="G18" s="294"/>
      <c r="H18" s="294">
        <v>4</v>
      </c>
      <c r="I18" s="294"/>
      <c r="J18" s="294">
        <v>6</v>
      </c>
      <c r="K18" s="294"/>
      <c r="L18" s="294">
        <v>2</v>
      </c>
      <c r="M18" s="294"/>
      <c r="N18" s="319">
        <v>150</v>
      </c>
      <c r="O18" s="319"/>
    </row>
    <row r="19" spans="1:15" s="24" customFormat="1" ht="20.100000000000001" customHeight="1">
      <c r="A19" s="38" t="s">
        <v>300</v>
      </c>
      <c r="B19" s="283"/>
      <c r="C19" s="283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319"/>
      <c r="O19" s="319"/>
    </row>
    <row r="20" spans="1:15" s="24" customFormat="1" ht="42" customHeight="1">
      <c r="A20" s="328" t="s">
        <v>368</v>
      </c>
      <c r="B20" s="329"/>
      <c r="C20" s="329"/>
      <c r="D20" s="329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30"/>
    </row>
    <row r="21" spans="1:15" s="24" customFormat="1" ht="20.100000000000001" customHeight="1">
      <c r="A21" s="38" t="s">
        <v>302</v>
      </c>
      <c r="B21" s="283">
        <v>226</v>
      </c>
      <c r="C21" s="283"/>
      <c r="D21" s="294">
        <v>352</v>
      </c>
      <c r="E21" s="294"/>
      <c r="F21" s="294">
        <v>226</v>
      </c>
      <c r="G21" s="294"/>
      <c r="H21" s="294">
        <v>226</v>
      </c>
      <c r="I21" s="294"/>
      <c r="J21" s="294">
        <v>463</v>
      </c>
      <c r="K21" s="294"/>
      <c r="L21" s="294">
        <v>237</v>
      </c>
      <c r="M21" s="294"/>
      <c r="N21" s="319">
        <v>204.9</v>
      </c>
      <c r="O21" s="319"/>
    </row>
    <row r="22" spans="1:15" s="24" customFormat="1" ht="40.5" customHeight="1">
      <c r="A22" s="38" t="s">
        <v>301</v>
      </c>
      <c r="B22" s="283">
        <v>2980</v>
      </c>
      <c r="C22" s="283"/>
      <c r="D22" s="294">
        <v>3592</v>
      </c>
      <c r="E22" s="294"/>
      <c r="F22" s="294">
        <v>2922</v>
      </c>
      <c r="G22" s="294"/>
      <c r="H22" s="294">
        <v>2922</v>
      </c>
      <c r="I22" s="294"/>
      <c r="J22" s="331">
        <v>4841</v>
      </c>
      <c r="K22" s="331"/>
      <c r="L22" s="294">
        <v>1919</v>
      </c>
      <c r="M22" s="294"/>
      <c r="N22" s="319">
        <v>165.7</v>
      </c>
      <c r="O22" s="319"/>
    </row>
    <row r="23" spans="1:15" s="24" customFormat="1" ht="20.100000000000001" customHeight="1">
      <c r="A23" s="38" t="s">
        <v>303</v>
      </c>
      <c r="B23" s="283">
        <v>2866</v>
      </c>
      <c r="C23" s="283"/>
      <c r="D23" s="294">
        <v>3460</v>
      </c>
      <c r="E23" s="294"/>
      <c r="F23" s="294">
        <v>4229</v>
      </c>
      <c r="G23" s="294"/>
      <c r="H23" s="294">
        <v>4229</v>
      </c>
      <c r="I23" s="294"/>
      <c r="J23" s="294">
        <v>4109</v>
      </c>
      <c r="K23" s="294"/>
      <c r="L23" s="294">
        <v>-120</v>
      </c>
      <c r="M23" s="294"/>
      <c r="N23" s="319">
        <v>97.16</v>
      </c>
      <c r="O23" s="319"/>
    </row>
    <row r="24" spans="1:15" s="24" customFormat="1" ht="45" customHeight="1">
      <c r="A24" s="328" t="s">
        <v>337</v>
      </c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30"/>
    </row>
    <row r="25" spans="1:15" s="24" customFormat="1" ht="20.100000000000001" customHeight="1">
      <c r="A25" s="38" t="s">
        <v>302</v>
      </c>
      <c r="B25" s="283">
        <v>255</v>
      </c>
      <c r="C25" s="283"/>
      <c r="D25" s="294">
        <v>452</v>
      </c>
      <c r="E25" s="294"/>
      <c r="F25" s="294">
        <v>276</v>
      </c>
      <c r="G25" s="294"/>
      <c r="H25" s="294">
        <v>276</v>
      </c>
      <c r="I25" s="294"/>
      <c r="J25" s="294">
        <v>556</v>
      </c>
      <c r="K25" s="294"/>
      <c r="L25" s="294">
        <v>280</v>
      </c>
      <c r="M25" s="294"/>
      <c r="N25" s="319">
        <v>201.45</v>
      </c>
      <c r="O25" s="319"/>
    </row>
    <row r="26" spans="1:15" s="24" customFormat="1" ht="42.75" customHeight="1">
      <c r="A26" s="38" t="s">
        <v>301</v>
      </c>
      <c r="B26" s="283">
        <v>3625</v>
      </c>
      <c r="C26" s="283"/>
      <c r="D26" s="294">
        <v>4340</v>
      </c>
      <c r="E26" s="294"/>
      <c r="F26" s="294">
        <v>3548</v>
      </c>
      <c r="G26" s="294"/>
      <c r="H26" s="294">
        <v>3548</v>
      </c>
      <c r="I26" s="294"/>
      <c r="J26" s="294">
        <v>5892</v>
      </c>
      <c r="K26" s="294"/>
      <c r="L26" s="294">
        <v>2344</v>
      </c>
      <c r="M26" s="294"/>
      <c r="N26" s="319">
        <v>166.07</v>
      </c>
      <c r="O26" s="319"/>
    </row>
    <row r="27" spans="1:15" s="24" customFormat="1" ht="20.100000000000001" customHeight="1">
      <c r="A27" s="38" t="s">
        <v>303</v>
      </c>
      <c r="B27" s="283">
        <v>3497</v>
      </c>
      <c r="C27" s="283"/>
      <c r="D27" s="294">
        <v>4233</v>
      </c>
      <c r="E27" s="294"/>
      <c r="F27" s="294">
        <v>5145</v>
      </c>
      <c r="G27" s="294"/>
      <c r="H27" s="294">
        <v>5145</v>
      </c>
      <c r="I27" s="294"/>
      <c r="J27" s="294">
        <v>4995</v>
      </c>
      <c r="K27" s="294"/>
      <c r="L27" s="294">
        <v>-150</v>
      </c>
      <c r="M27" s="294"/>
      <c r="N27" s="319">
        <v>97.08</v>
      </c>
      <c r="O27" s="319"/>
    </row>
    <row r="28" spans="1:15" s="24" customFormat="1" ht="67.5" customHeight="1">
      <c r="A28" s="328" t="s">
        <v>504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  <c r="O28" s="330"/>
    </row>
    <row r="29" spans="1:15" s="24" customFormat="1" ht="20.100000000000001" customHeight="1">
      <c r="A29" s="38" t="s">
        <v>302</v>
      </c>
      <c r="B29" s="283">
        <v>17408</v>
      </c>
      <c r="C29" s="283"/>
      <c r="D29" s="294">
        <v>37678</v>
      </c>
      <c r="E29" s="294"/>
      <c r="F29" s="294">
        <v>18846</v>
      </c>
      <c r="G29" s="294"/>
      <c r="H29" s="294">
        <v>18846</v>
      </c>
      <c r="I29" s="294"/>
      <c r="J29" s="294">
        <v>38613</v>
      </c>
      <c r="K29" s="294"/>
      <c r="L29" s="294">
        <v>19767</v>
      </c>
      <c r="M29" s="294"/>
      <c r="N29" s="319">
        <v>204.89</v>
      </c>
      <c r="O29" s="319"/>
    </row>
    <row r="30" spans="1:15" s="24" customFormat="1" ht="45" customHeight="1">
      <c r="A30" s="38" t="s">
        <v>301</v>
      </c>
      <c r="B30" s="283">
        <v>8278</v>
      </c>
      <c r="C30" s="283"/>
      <c r="D30" s="294">
        <v>11513</v>
      </c>
      <c r="E30" s="294"/>
      <c r="F30" s="294">
        <v>9783</v>
      </c>
      <c r="G30" s="294"/>
      <c r="H30" s="294">
        <v>9783</v>
      </c>
      <c r="I30" s="294"/>
      <c r="J30" s="294">
        <v>16366</v>
      </c>
      <c r="K30" s="294"/>
      <c r="L30" s="294">
        <v>6583</v>
      </c>
      <c r="M30" s="294"/>
      <c r="N30" s="319">
        <v>167.29</v>
      </c>
      <c r="O30" s="319"/>
    </row>
    <row r="31" spans="1:15" s="24" customFormat="1" ht="20.100000000000001" customHeight="1">
      <c r="A31" s="38" t="s">
        <v>303</v>
      </c>
      <c r="B31" s="283">
        <v>3703</v>
      </c>
      <c r="C31" s="283"/>
      <c r="D31" s="294">
        <v>7792</v>
      </c>
      <c r="E31" s="294"/>
      <c r="F31" s="294">
        <v>4023</v>
      </c>
      <c r="G31" s="294"/>
      <c r="H31" s="294">
        <v>4023</v>
      </c>
      <c r="I31" s="294"/>
      <c r="J31" s="294">
        <v>7708</v>
      </c>
      <c r="K31" s="294"/>
      <c r="L31" s="294">
        <v>3685</v>
      </c>
      <c r="M31" s="294"/>
      <c r="N31" s="319">
        <v>191.6</v>
      </c>
      <c r="O31" s="319"/>
    </row>
    <row r="32" spans="1:15" s="24" customFormat="1" ht="42.75" customHeight="1">
      <c r="A32" s="328" t="s">
        <v>304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29"/>
      <c r="L32" s="329"/>
      <c r="M32" s="329"/>
      <c r="N32" s="329"/>
      <c r="O32" s="330"/>
    </row>
    <row r="33" spans="1:15" s="24" customFormat="1" ht="20.100000000000001" customHeight="1">
      <c r="A33" s="38" t="s">
        <v>302</v>
      </c>
      <c r="B33" s="283">
        <f>B29</f>
        <v>17408</v>
      </c>
      <c r="C33" s="283"/>
      <c r="D33" s="294">
        <v>37678</v>
      </c>
      <c r="E33" s="294"/>
      <c r="F33" s="294">
        <v>18846</v>
      </c>
      <c r="G33" s="294"/>
      <c r="H33" s="294">
        <v>18846</v>
      </c>
      <c r="I33" s="294"/>
      <c r="J33" s="294">
        <v>38613</v>
      </c>
      <c r="K33" s="294"/>
      <c r="L33" s="294">
        <v>19767</v>
      </c>
      <c r="M33" s="294"/>
      <c r="N33" s="319">
        <v>204.9</v>
      </c>
      <c r="O33" s="319"/>
    </row>
    <row r="34" spans="1:15" s="24" customFormat="1" ht="35.25" customHeight="1">
      <c r="A34" s="38" t="s">
        <v>301</v>
      </c>
      <c r="B34" s="283">
        <f>B30</f>
        <v>8278</v>
      </c>
      <c r="C34" s="283"/>
      <c r="D34" s="294">
        <v>11513</v>
      </c>
      <c r="E34" s="294"/>
      <c r="F34" s="294">
        <v>10147</v>
      </c>
      <c r="G34" s="294"/>
      <c r="H34" s="294">
        <v>10147</v>
      </c>
      <c r="I34" s="294"/>
      <c r="J34" s="294">
        <v>16366</v>
      </c>
      <c r="K34" s="294"/>
      <c r="L34" s="294">
        <v>6583</v>
      </c>
      <c r="M34" s="294"/>
      <c r="N34" s="319">
        <v>167.3</v>
      </c>
      <c r="O34" s="319"/>
    </row>
    <row r="35" spans="1:15" s="24" customFormat="1" ht="20.100000000000001" customHeight="1">
      <c r="A35" s="38" t="s">
        <v>303</v>
      </c>
      <c r="B35" s="283">
        <v>3852</v>
      </c>
      <c r="C35" s="283"/>
      <c r="D35" s="294">
        <v>7792</v>
      </c>
      <c r="E35" s="294"/>
      <c r="F35" s="294">
        <v>5684</v>
      </c>
      <c r="G35" s="294"/>
      <c r="H35" s="294">
        <v>5684</v>
      </c>
      <c r="I35" s="294"/>
      <c r="J35" s="294">
        <v>7708</v>
      </c>
      <c r="K35" s="294"/>
      <c r="L35" s="294">
        <v>3685</v>
      </c>
      <c r="M35" s="294"/>
      <c r="N35" s="319">
        <v>191.6</v>
      </c>
      <c r="O35" s="319"/>
    </row>
    <row r="36" spans="1:15" s="24" customFormat="1" ht="7.5" customHeight="1">
      <c r="A36" s="27"/>
      <c r="B36" s="27"/>
      <c r="C36" s="27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63"/>
      <c r="O36" s="63"/>
    </row>
    <row r="37" spans="1:15" ht="22.5" customHeight="1">
      <c r="A37" s="341" t="s">
        <v>350</v>
      </c>
      <c r="B37" s="341"/>
      <c r="C37" s="341"/>
      <c r="D37" s="341"/>
      <c r="E37" s="341"/>
      <c r="F37" s="341"/>
      <c r="G37" s="341"/>
      <c r="H37" s="341"/>
      <c r="I37" s="341"/>
      <c r="J37" s="341"/>
      <c r="K37" s="341"/>
      <c r="L37" s="341"/>
      <c r="M37" s="341"/>
      <c r="N37" s="341"/>
      <c r="O37" s="341"/>
    </row>
    <row r="38" spans="1:15" ht="11.25" customHeight="1">
      <c r="A38" s="72"/>
      <c r="B38" s="72"/>
      <c r="C38" s="72"/>
      <c r="D38" s="72"/>
      <c r="E38" s="72"/>
      <c r="F38" s="72"/>
      <c r="G38" s="72"/>
      <c r="H38" s="72"/>
      <c r="I38" s="72"/>
    </row>
    <row r="39" spans="1:15" ht="30.75" customHeight="1">
      <c r="A39" s="345" t="s">
        <v>374</v>
      </c>
      <c r="B39" s="345"/>
      <c r="C39" s="345"/>
      <c r="D39" s="345"/>
      <c r="E39" s="345"/>
      <c r="F39" s="345"/>
      <c r="G39" s="345"/>
      <c r="H39" s="345"/>
      <c r="I39" s="345"/>
      <c r="J39" s="345"/>
      <c r="K39" s="345"/>
      <c r="L39" s="345"/>
      <c r="M39" s="345"/>
      <c r="N39" s="345"/>
      <c r="O39" s="345"/>
    </row>
    <row r="40" spans="1:15" ht="30.75" customHeight="1">
      <c r="A40" s="73" t="s">
        <v>139</v>
      </c>
      <c r="B40" s="342" t="s">
        <v>375</v>
      </c>
      <c r="C40" s="343"/>
      <c r="D40" s="343"/>
      <c r="E40" s="344"/>
      <c r="F40" s="298" t="s">
        <v>87</v>
      </c>
      <c r="G40" s="298"/>
      <c r="H40" s="298"/>
      <c r="I40" s="298"/>
      <c r="J40" s="298"/>
      <c r="K40" s="298"/>
      <c r="L40" s="298"/>
      <c r="M40" s="298"/>
      <c r="N40" s="298"/>
      <c r="O40" s="298"/>
    </row>
    <row r="41" spans="1:15" ht="17.25" customHeight="1">
      <c r="A41" s="73">
        <v>1</v>
      </c>
      <c r="B41" s="299">
        <v>2</v>
      </c>
      <c r="C41" s="300"/>
      <c r="D41" s="300"/>
      <c r="E41" s="300"/>
      <c r="F41" s="298">
        <v>3</v>
      </c>
      <c r="G41" s="298"/>
      <c r="H41" s="298"/>
      <c r="I41" s="298"/>
      <c r="J41" s="298"/>
      <c r="K41" s="298"/>
      <c r="L41" s="298"/>
      <c r="M41" s="298"/>
      <c r="N41" s="298"/>
      <c r="O41" s="298"/>
    </row>
    <row r="42" spans="1:15" ht="20.100000000000001" customHeight="1">
      <c r="A42" s="74"/>
      <c r="B42" s="333"/>
      <c r="C42" s="340"/>
      <c r="D42" s="340"/>
      <c r="E42" s="340"/>
      <c r="F42" s="317"/>
      <c r="G42" s="317"/>
      <c r="H42" s="317"/>
      <c r="I42" s="317"/>
      <c r="J42" s="317"/>
      <c r="K42" s="317"/>
      <c r="L42" s="317"/>
      <c r="M42" s="317"/>
      <c r="N42" s="317"/>
      <c r="O42" s="317"/>
    </row>
    <row r="43" spans="1:15" ht="20.100000000000001" hidden="1" customHeight="1" outlineLevel="1">
      <c r="A43" s="75"/>
      <c r="B43" s="76"/>
      <c r="C43" s="76"/>
      <c r="D43" s="76"/>
      <c r="E43" s="76"/>
      <c r="F43" s="77"/>
      <c r="G43" s="77"/>
      <c r="H43" s="77"/>
      <c r="I43" s="77"/>
      <c r="J43" s="77"/>
      <c r="K43" s="77"/>
      <c r="L43" s="77"/>
      <c r="M43" s="323" t="s">
        <v>241</v>
      </c>
      <c r="N43" s="323"/>
      <c r="O43" s="323"/>
    </row>
    <row r="44" spans="1:15" ht="20.100000000000001" hidden="1" customHeight="1" outlineLevel="1">
      <c r="A44" s="75"/>
      <c r="B44" s="76"/>
      <c r="C44" s="76"/>
      <c r="D44" s="76"/>
      <c r="E44" s="76"/>
      <c r="F44" s="77"/>
      <c r="G44" s="77"/>
      <c r="H44" s="77"/>
      <c r="I44" s="77"/>
      <c r="J44" s="77"/>
      <c r="K44" s="77"/>
      <c r="L44" s="77"/>
      <c r="M44" s="324" t="s">
        <v>292</v>
      </c>
      <c r="N44" s="324"/>
      <c r="O44" s="324"/>
    </row>
    <row r="45" spans="1:15" collapsed="1">
      <c r="A45" s="282" t="s">
        <v>251</v>
      </c>
      <c r="B45" s="282"/>
      <c r="C45" s="282"/>
      <c r="D45" s="282"/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2"/>
    </row>
    <row r="47" spans="1:15" ht="52.5" customHeight="1">
      <c r="A47" s="309" t="s">
        <v>287</v>
      </c>
      <c r="B47" s="310"/>
      <c r="C47" s="292"/>
      <c r="D47" s="283" t="s">
        <v>242</v>
      </c>
      <c r="E47" s="283"/>
      <c r="F47" s="283"/>
      <c r="G47" s="283" t="s">
        <v>238</v>
      </c>
      <c r="H47" s="283"/>
      <c r="I47" s="283"/>
      <c r="J47" s="283" t="s">
        <v>293</v>
      </c>
      <c r="K47" s="283"/>
      <c r="L47" s="283"/>
      <c r="M47" s="306" t="s">
        <v>294</v>
      </c>
      <c r="N47" s="307"/>
      <c r="O47" s="268" t="s">
        <v>317</v>
      </c>
    </row>
    <row r="48" spans="1:15" ht="189.75" customHeight="1">
      <c r="A48" s="311"/>
      <c r="B48" s="312"/>
      <c r="C48" s="293"/>
      <c r="D48" s="34" t="s">
        <v>320</v>
      </c>
      <c r="E48" s="34" t="s">
        <v>319</v>
      </c>
      <c r="F48" s="34" t="s">
        <v>318</v>
      </c>
      <c r="G48" s="34" t="s">
        <v>320</v>
      </c>
      <c r="H48" s="34" t="s">
        <v>319</v>
      </c>
      <c r="I48" s="34" t="s">
        <v>318</v>
      </c>
      <c r="J48" s="34" t="s">
        <v>320</v>
      </c>
      <c r="K48" s="34" t="s">
        <v>319</v>
      </c>
      <c r="L48" s="34" t="s">
        <v>318</v>
      </c>
      <c r="M48" s="34" t="s">
        <v>243</v>
      </c>
      <c r="N48" s="34" t="s">
        <v>244</v>
      </c>
      <c r="O48" s="313"/>
    </row>
    <row r="49" spans="1:15">
      <c r="A49" s="306">
        <v>1</v>
      </c>
      <c r="B49" s="308"/>
      <c r="C49" s="307"/>
      <c r="D49" s="34">
        <v>4</v>
      </c>
      <c r="E49" s="34">
        <v>5</v>
      </c>
      <c r="F49" s="34">
        <v>6</v>
      </c>
      <c r="G49" s="34">
        <v>7</v>
      </c>
      <c r="H49" s="30">
        <v>8</v>
      </c>
      <c r="I49" s="30">
        <v>9</v>
      </c>
      <c r="J49" s="30">
        <v>10</v>
      </c>
      <c r="K49" s="30">
        <v>11</v>
      </c>
      <c r="L49" s="30">
        <v>12</v>
      </c>
      <c r="M49" s="30">
        <v>13</v>
      </c>
      <c r="N49" s="30">
        <v>14</v>
      </c>
      <c r="O49" s="30">
        <v>15</v>
      </c>
    </row>
    <row r="50" spans="1:15">
      <c r="A50" s="306" t="s">
        <v>493</v>
      </c>
      <c r="B50" s="308"/>
      <c r="C50" s="307"/>
      <c r="D50" s="34"/>
      <c r="E50" s="34"/>
      <c r="F50" s="34"/>
      <c r="G50" s="34"/>
      <c r="H50" s="30"/>
      <c r="I50" s="30"/>
      <c r="J50" s="30"/>
      <c r="K50" s="30"/>
      <c r="L50" s="30"/>
      <c r="M50" s="30"/>
      <c r="N50" s="30"/>
      <c r="O50" s="30"/>
    </row>
    <row r="51" spans="1:15" ht="20.100000000000001" customHeight="1">
      <c r="A51" s="314" t="s">
        <v>494</v>
      </c>
      <c r="B51" s="315"/>
      <c r="C51" s="316"/>
      <c r="D51" s="36">
        <v>55387</v>
      </c>
      <c r="E51" s="36"/>
      <c r="F51" s="36">
        <v>55387</v>
      </c>
      <c r="G51" s="36">
        <v>69519</v>
      </c>
      <c r="H51" s="36"/>
      <c r="I51" s="36">
        <v>69519</v>
      </c>
      <c r="J51" s="36">
        <v>14132</v>
      </c>
      <c r="K51" s="36"/>
      <c r="L51" s="36">
        <v>14132</v>
      </c>
      <c r="M51" s="37">
        <v>125.5</v>
      </c>
      <c r="N51" s="37"/>
      <c r="O51" s="36"/>
    </row>
    <row r="52" spans="1:15" ht="24.9" customHeight="1">
      <c r="A52" s="325" t="s">
        <v>58</v>
      </c>
      <c r="B52" s="326"/>
      <c r="C52" s="327"/>
      <c r="D52" s="36">
        <v>55387</v>
      </c>
      <c r="E52" s="36"/>
      <c r="F52" s="78">
        <v>55387</v>
      </c>
      <c r="G52" s="78">
        <v>69519</v>
      </c>
      <c r="H52" s="78"/>
      <c r="I52" s="78">
        <v>69519</v>
      </c>
      <c r="J52" s="78">
        <v>14132</v>
      </c>
      <c r="K52" s="78"/>
      <c r="L52" s="78">
        <v>14132</v>
      </c>
      <c r="M52" s="79">
        <v>125.5</v>
      </c>
      <c r="N52" s="79"/>
      <c r="O52" s="78"/>
    </row>
    <row r="53" spans="1:15">
      <c r="A53" s="25"/>
      <c r="B53" s="80"/>
      <c r="C53" s="80"/>
      <c r="D53" s="80"/>
      <c r="E53" s="80"/>
      <c r="F53" s="32"/>
      <c r="G53" s="32"/>
      <c r="H53" s="32"/>
      <c r="I53" s="40"/>
      <c r="J53" s="40"/>
      <c r="K53" s="40"/>
      <c r="L53" s="40"/>
      <c r="M53" s="40"/>
      <c r="N53" s="40"/>
      <c r="O53" s="40"/>
    </row>
    <row r="54" spans="1:15">
      <c r="A54" s="282" t="s">
        <v>75</v>
      </c>
      <c r="B54" s="282"/>
      <c r="C54" s="282"/>
      <c r="D54" s="282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</row>
    <row r="56" spans="1:15" ht="56.25" customHeight="1">
      <c r="A56" s="34" t="s">
        <v>128</v>
      </c>
      <c r="B56" s="283" t="s">
        <v>74</v>
      </c>
      <c r="C56" s="283"/>
      <c r="D56" s="283" t="s">
        <v>69</v>
      </c>
      <c r="E56" s="283"/>
      <c r="F56" s="283" t="s">
        <v>70</v>
      </c>
      <c r="G56" s="283"/>
      <c r="H56" s="283" t="s">
        <v>91</v>
      </c>
      <c r="I56" s="283"/>
      <c r="J56" s="283"/>
      <c r="K56" s="306" t="s">
        <v>88</v>
      </c>
      <c r="L56" s="307"/>
      <c r="M56" s="306" t="s">
        <v>36</v>
      </c>
      <c r="N56" s="308"/>
      <c r="O56" s="307"/>
    </row>
    <row r="57" spans="1:15">
      <c r="A57" s="30">
        <v>1</v>
      </c>
      <c r="B57" s="298">
        <v>2</v>
      </c>
      <c r="C57" s="298"/>
      <c r="D57" s="298">
        <v>3</v>
      </c>
      <c r="E57" s="298"/>
      <c r="F57" s="298">
        <v>4</v>
      </c>
      <c r="G57" s="298"/>
      <c r="H57" s="298">
        <v>5</v>
      </c>
      <c r="I57" s="298"/>
      <c r="J57" s="298"/>
      <c r="K57" s="298">
        <v>6</v>
      </c>
      <c r="L57" s="298"/>
      <c r="M57" s="299">
        <v>7</v>
      </c>
      <c r="N57" s="300"/>
      <c r="O57" s="301"/>
    </row>
    <row r="58" spans="1:15">
      <c r="A58" s="46"/>
      <c r="B58" s="317"/>
      <c r="C58" s="317"/>
      <c r="D58" s="294"/>
      <c r="E58" s="294"/>
      <c r="F58" s="319" t="s">
        <v>259</v>
      </c>
      <c r="G58" s="319"/>
      <c r="H58" s="318"/>
      <c r="I58" s="318"/>
      <c r="J58" s="318"/>
      <c r="K58" s="295"/>
      <c r="L58" s="297"/>
      <c r="M58" s="294"/>
      <c r="N58" s="294"/>
      <c r="O58" s="294"/>
    </row>
    <row r="59" spans="1:15">
      <c r="A59" s="46"/>
      <c r="B59" s="302"/>
      <c r="C59" s="303"/>
      <c r="D59" s="295"/>
      <c r="E59" s="297"/>
      <c r="F59" s="304"/>
      <c r="G59" s="305"/>
      <c r="H59" s="320"/>
      <c r="I59" s="321"/>
      <c r="J59" s="322"/>
      <c r="K59" s="295"/>
      <c r="L59" s="297"/>
      <c r="M59" s="295"/>
      <c r="N59" s="296"/>
      <c r="O59" s="297"/>
    </row>
    <row r="60" spans="1:15">
      <c r="A60" s="46"/>
      <c r="B60" s="333"/>
      <c r="C60" s="334"/>
      <c r="D60" s="295"/>
      <c r="E60" s="297"/>
      <c r="F60" s="304"/>
      <c r="G60" s="305"/>
      <c r="H60" s="320"/>
      <c r="I60" s="321"/>
      <c r="J60" s="322"/>
      <c r="K60" s="295"/>
      <c r="L60" s="297"/>
      <c r="M60" s="295"/>
      <c r="N60" s="296"/>
      <c r="O60" s="297"/>
    </row>
    <row r="61" spans="1:15">
      <c r="A61" s="46"/>
      <c r="B61" s="317"/>
      <c r="C61" s="317"/>
      <c r="D61" s="294"/>
      <c r="E61" s="294"/>
      <c r="F61" s="319"/>
      <c r="G61" s="319"/>
      <c r="H61" s="318"/>
      <c r="I61" s="318"/>
      <c r="J61" s="318"/>
      <c r="K61" s="295"/>
      <c r="L61" s="297"/>
      <c r="M61" s="294"/>
      <c r="N61" s="294"/>
      <c r="O61" s="294"/>
    </row>
    <row r="62" spans="1:15">
      <c r="A62" s="29" t="s">
        <v>58</v>
      </c>
      <c r="B62" s="298" t="s">
        <v>37</v>
      </c>
      <c r="C62" s="298"/>
      <c r="D62" s="298" t="s">
        <v>37</v>
      </c>
      <c r="E62" s="298"/>
      <c r="F62" s="298" t="s">
        <v>37</v>
      </c>
      <c r="G62" s="298"/>
      <c r="H62" s="318"/>
      <c r="I62" s="318"/>
      <c r="J62" s="318"/>
      <c r="K62" s="295"/>
      <c r="L62" s="297"/>
      <c r="M62" s="294"/>
      <c r="N62" s="294"/>
      <c r="O62" s="294"/>
    </row>
    <row r="63" spans="1:15">
      <c r="A63" s="32"/>
      <c r="B63" s="26"/>
      <c r="C63" s="26"/>
      <c r="D63" s="26"/>
      <c r="E63" s="26"/>
      <c r="F63" s="26"/>
      <c r="G63" s="26"/>
      <c r="H63" s="26"/>
      <c r="I63" s="26"/>
      <c r="J63" s="26"/>
      <c r="K63" s="24"/>
      <c r="L63" s="24"/>
      <c r="M63" s="24"/>
      <c r="N63" s="24"/>
      <c r="O63" s="24"/>
    </row>
    <row r="64" spans="1:15">
      <c r="A64" s="282" t="s">
        <v>76</v>
      </c>
      <c r="B64" s="282"/>
      <c r="C64" s="282"/>
      <c r="D64" s="282"/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82"/>
    </row>
    <row r="65" spans="1:15" ht="15" customHeight="1">
      <c r="A65" s="40"/>
      <c r="B65" s="40"/>
      <c r="C65" s="40"/>
      <c r="D65" s="40"/>
      <c r="E65" s="40"/>
      <c r="F65" s="40"/>
      <c r="G65" s="40"/>
      <c r="H65" s="40"/>
      <c r="I65" s="81"/>
    </row>
    <row r="66" spans="1:15" ht="42.75" customHeight="1">
      <c r="A66" s="283" t="s">
        <v>68</v>
      </c>
      <c r="B66" s="283"/>
      <c r="C66" s="283"/>
      <c r="D66" s="283" t="s">
        <v>245</v>
      </c>
      <c r="E66" s="283"/>
      <c r="F66" s="283" t="s">
        <v>246</v>
      </c>
      <c r="G66" s="283"/>
      <c r="H66" s="283"/>
      <c r="I66" s="283"/>
      <c r="J66" s="283" t="s">
        <v>249</v>
      </c>
      <c r="K66" s="283"/>
      <c r="L66" s="283"/>
      <c r="M66" s="283"/>
      <c r="N66" s="283" t="s">
        <v>250</v>
      </c>
      <c r="O66" s="283"/>
    </row>
    <row r="67" spans="1:15" ht="42.75" customHeight="1">
      <c r="A67" s="283"/>
      <c r="B67" s="283"/>
      <c r="C67" s="283"/>
      <c r="D67" s="283"/>
      <c r="E67" s="283"/>
      <c r="F67" s="298" t="s">
        <v>247</v>
      </c>
      <c r="G67" s="298"/>
      <c r="H67" s="283" t="s">
        <v>248</v>
      </c>
      <c r="I67" s="283"/>
      <c r="J67" s="298" t="s">
        <v>247</v>
      </c>
      <c r="K67" s="298"/>
      <c r="L67" s="283" t="s">
        <v>248</v>
      </c>
      <c r="M67" s="283"/>
      <c r="N67" s="283"/>
      <c r="O67" s="283"/>
    </row>
    <row r="68" spans="1:15">
      <c r="A68" s="283">
        <v>1</v>
      </c>
      <c r="B68" s="283"/>
      <c r="C68" s="283"/>
      <c r="D68" s="306">
        <v>2</v>
      </c>
      <c r="E68" s="307"/>
      <c r="F68" s="306">
        <v>3</v>
      </c>
      <c r="G68" s="307"/>
      <c r="H68" s="299">
        <v>4</v>
      </c>
      <c r="I68" s="301"/>
      <c r="J68" s="299">
        <v>5</v>
      </c>
      <c r="K68" s="301"/>
      <c r="L68" s="299">
        <v>6</v>
      </c>
      <c r="M68" s="301"/>
      <c r="N68" s="299">
        <v>7</v>
      </c>
      <c r="O68" s="301"/>
    </row>
    <row r="69" spans="1:15" ht="20.100000000000001" customHeight="1">
      <c r="A69" s="332" t="s">
        <v>314</v>
      </c>
      <c r="B69" s="332"/>
      <c r="C69" s="332"/>
      <c r="D69" s="295"/>
      <c r="E69" s="297"/>
      <c r="F69" s="295"/>
      <c r="G69" s="297"/>
      <c r="H69" s="295"/>
      <c r="I69" s="297"/>
      <c r="J69" s="295"/>
      <c r="K69" s="297"/>
      <c r="L69" s="295"/>
      <c r="M69" s="297"/>
      <c r="N69" s="295"/>
      <c r="O69" s="297"/>
    </row>
    <row r="70" spans="1:15" ht="20.100000000000001" customHeight="1">
      <c r="A70" s="332" t="s">
        <v>105</v>
      </c>
      <c r="B70" s="332"/>
      <c r="C70" s="332"/>
      <c r="D70" s="295"/>
      <c r="E70" s="297"/>
      <c r="F70" s="295"/>
      <c r="G70" s="297"/>
      <c r="H70" s="295"/>
      <c r="I70" s="297"/>
      <c r="J70" s="295"/>
      <c r="K70" s="297"/>
      <c r="L70" s="295"/>
      <c r="M70" s="297"/>
      <c r="N70" s="295"/>
      <c r="O70" s="297"/>
    </row>
    <row r="71" spans="1:15" ht="20.100000000000001" customHeight="1">
      <c r="A71" s="332"/>
      <c r="B71" s="332"/>
      <c r="C71" s="332"/>
      <c r="D71" s="295"/>
      <c r="E71" s="297"/>
      <c r="F71" s="295"/>
      <c r="G71" s="297"/>
      <c r="H71" s="295"/>
      <c r="I71" s="297"/>
      <c r="J71" s="295"/>
      <c r="K71" s="297"/>
      <c r="L71" s="295"/>
      <c r="M71" s="297"/>
      <c r="N71" s="295"/>
      <c r="O71" s="297"/>
    </row>
    <row r="72" spans="1:15" ht="20.100000000000001" customHeight="1">
      <c r="A72" s="332" t="s">
        <v>315</v>
      </c>
      <c r="B72" s="332"/>
      <c r="C72" s="332"/>
      <c r="D72" s="295"/>
      <c r="E72" s="297"/>
      <c r="F72" s="295"/>
      <c r="G72" s="297"/>
      <c r="H72" s="295"/>
      <c r="I72" s="297"/>
      <c r="J72" s="295"/>
      <c r="K72" s="297"/>
      <c r="L72" s="295"/>
      <c r="M72" s="297"/>
      <c r="N72" s="295"/>
      <c r="O72" s="297"/>
    </row>
    <row r="73" spans="1:15" ht="20.100000000000001" customHeight="1">
      <c r="A73" s="332" t="s">
        <v>367</v>
      </c>
      <c r="B73" s="332"/>
      <c r="C73" s="332"/>
      <c r="D73" s="295"/>
      <c r="E73" s="297"/>
      <c r="F73" s="295"/>
      <c r="G73" s="297"/>
      <c r="H73" s="295"/>
      <c r="I73" s="297"/>
      <c r="J73" s="295"/>
      <c r="K73" s="297"/>
      <c r="L73" s="295"/>
      <c r="M73" s="297"/>
      <c r="N73" s="295"/>
      <c r="O73" s="297"/>
    </row>
    <row r="74" spans="1:15" ht="20.100000000000001" customHeight="1">
      <c r="A74" s="332"/>
      <c r="B74" s="332"/>
      <c r="C74" s="332"/>
      <c r="D74" s="295"/>
      <c r="E74" s="297"/>
      <c r="F74" s="295"/>
      <c r="G74" s="297"/>
      <c r="H74" s="295"/>
      <c r="I74" s="297"/>
      <c r="J74" s="295"/>
      <c r="K74" s="297"/>
      <c r="L74" s="295"/>
      <c r="M74" s="297"/>
      <c r="N74" s="295"/>
      <c r="O74" s="297"/>
    </row>
    <row r="75" spans="1:15" ht="20.100000000000001" customHeight="1">
      <c r="A75" s="332" t="s">
        <v>316</v>
      </c>
      <c r="B75" s="332"/>
      <c r="C75" s="332"/>
      <c r="D75" s="295"/>
      <c r="E75" s="297"/>
      <c r="F75" s="295"/>
      <c r="G75" s="297"/>
      <c r="H75" s="295"/>
      <c r="I75" s="297"/>
      <c r="J75" s="295"/>
      <c r="K75" s="297"/>
      <c r="L75" s="295"/>
      <c r="M75" s="297"/>
      <c r="N75" s="295"/>
      <c r="O75" s="297"/>
    </row>
    <row r="76" spans="1:15" ht="20.100000000000001" customHeight="1">
      <c r="A76" s="332" t="s">
        <v>105</v>
      </c>
      <c r="B76" s="332"/>
      <c r="C76" s="332"/>
      <c r="D76" s="295"/>
      <c r="E76" s="297"/>
      <c r="F76" s="295"/>
      <c r="G76" s="297"/>
      <c r="H76" s="295"/>
      <c r="I76" s="297"/>
      <c r="J76" s="295"/>
      <c r="K76" s="297"/>
      <c r="L76" s="295"/>
      <c r="M76" s="297"/>
      <c r="N76" s="295"/>
      <c r="O76" s="297"/>
    </row>
    <row r="77" spans="1:15" ht="20.100000000000001" customHeight="1">
      <c r="A77" s="332"/>
      <c r="B77" s="332"/>
      <c r="C77" s="332"/>
      <c r="D77" s="295"/>
      <c r="E77" s="297"/>
      <c r="F77" s="295"/>
      <c r="G77" s="297"/>
      <c r="H77" s="295"/>
      <c r="I77" s="297"/>
      <c r="J77" s="295"/>
      <c r="K77" s="297"/>
      <c r="L77" s="295"/>
      <c r="M77" s="297"/>
      <c r="N77" s="295"/>
      <c r="O77" s="297"/>
    </row>
    <row r="78" spans="1:15" ht="24.9" customHeight="1">
      <c r="A78" s="332" t="s">
        <v>58</v>
      </c>
      <c r="B78" s="332"/>
      <c r="C78" s="332"/>
      <c r="D78" s="295"/>
      <c r="E78" s="297"/>
      <c r="F78" s="295"/>
      <c r="G78" s="297"/>
      <c r="H78" s="295"/>
      <c r="I78" s="297"/>
      <c r="J78" s="295"/>
      <c r="K78" s="297"/>
      <c r="L78" s="295"/>
      <c r="M78" s="297"/>
      <c r="N78" s="295"/>
      <c r="O78" s="297"/>
    </row>
    <row r="79" spans="1:15">
      <c r="C79" s="82"/>
      <c r="D79" s="82"/>
      <c r="E79" s="82"/>
    </row>
    <row r="80" spans="1:15">
      <c r="C80" s="82"/>
      <c r="D80" s="82"/>
      <c r="E80" s="82"/>
    </row>
    <row r="81" spans="3:5">
      <c r="C81" s="82"/>
      <c r="D81" s="82"/>
      <c r="E81" s="82"/>
    </row>
    <row r="82" spans="3:5">
      <c r="C82" s="82"/>
      <c r="D82" s="82"/>
      <c r="E82" s="82"/>
    </row>
    <row r="83" spans="3:5">
      <c r="C83" s="82"/>
      <c r="D83" s="82"/>
      <c r="E83" s="82"/>
    </row>
    <row r="84" spans="3:5">
      <c r="C84" s="82"/>
      <c r="D84" s="82"/>
      <c r="E84" s="82"/>
    </row>
    <row r="85" spans="3:5">
      <c r="C85" s="82"/>
      <c r="D85" s="82"/>
      <c r="E85" s="82"/>
    </row>
    <row r="86" spans="3:5">
      <c r="C86" s="82"/>
      <c r="D86" s="82"/>
      <c r="E86" s="82"/>
    </row>
    <row r="87" spans="3:5">
      <c r="C87" s="82"/>
      <c r="D87" s="82"/>
      <c r="E87" s="82"/>
    </row>
    <row r="88" spans="3:5">
      <c r="C88" s="82"/>
      <c r="D88" s="82"/>
      <c r="E88" s="82"/>
    </row>
    <row r="89" spans="3:5">
      <c r="C89" s="82"/>
      <c r="D89" s="82"/>
      <c r="E89" s="82"/>
    </row>
    <row r="90" spans="3:5">
      <c r="C90" s="82"/>
      <c r="D90" s="82"/>
      <c r="E90" s="82"/>
    </row>
    <row r="91" spans="3:5">
      <c r="C91" s="82"/>
      <c r="D91" s="82"/>
      <c r="E91" s="82"/>
    </row>
    <row r="92" spans="3:5">
      <c r="C92" s="82"/>
      <c r="D92" s="82"/>
      <c r="E92" s="82"/>
    </row>
  </sheetData>
  <sheetProtection formatCells="0" formatColumns="0" formatRows="0" insertRows="0" deleteRows="0"/>
  <mergeCells count="304">
    <mergeCell ref="N14:O14"/>
    <mergeCell ref="H67:I67"/>
    <mergeCell ref="A5:O5"/>
    <mergeCell ref="A6:O6"/>
    <mergeCell ref="N1:O1"/>
    <mergeCell ref="N2:O2"/>
    <mergeCell ref="A3:O3"/>
    <mergeCell ref="A4:O4"/>
    <mergeCell ref="A7:O7"/>
    <mergeCell ref="A9:O9"/>
    <mergeCell ref="F42:O42"/>
    <mergeCell ref="B42:E42"/>
    <mergeCell ref="A37:O37"/>
    <mergeCell ref="F41:O41"/>
    <mergeCell ref="B41:E41"/>
    <mergeCell ref="F40:O40"/>
    <mergeCell ref="B40:E40"/>
    <mergeCell ref="A39:O39"/>
    <mergeCell ref="B12:C12"/>
    <mergeCell ref="B11:C11"/>
    <mergeCell ref="H14:I14"/>
    <mergeCell ref="J14:K14"/>
    <mergeCell ref="B61:C61"/>
    <mergeCell ref="D61:E61"/>
    <mergeCell ref="J74:K74"/>
    <mergeCell ref="L74:M74"/>
    <mergeCell ref="D75:E75"/>
    <mergeCell ref="F75:G75"/>
    <mergeCell ref="L70:M70"/>
    <mergeCell ref="F61:G61"/>
    <mergeCell ref="H62:J62"/>
    <mergeCell ref="H61:J61"/>
    <mergeCell ref="H68:I68"/>
    <mergeCell ref="D69:E69"/>
    <mergeCell ref="M61:O61"/>
    <mergeCell ref="K62:L62"/>
    <mergeCell ref="J68:K68"/>
    <mergeCell ref="J66:M66"/>
    <mergeCell ref="J67:K67"/>
    <mergeCell ref="M62:O62"/>
    <mergeCell ref="J73:K73"/>
    <mergeCell ref="L73:M73"/>
    <mergeCell ref="A70:C70"/>
    <mergeCell ref="L76:M76"/>
    <mergeCell ref="D76:E76"/>
    <mergeCell ref="F76:G76"/>
    <mergeCell ref="H76:I76"/>
    <mergeCell ref="A71:C71"/>
    <mergeCell ref="L72:M72"/>
    <mergeCell ref="A66:C67"/>
    <mergeCell ref="M60:O60"/>
    <mergeCell ref="B60:C60"/>
    <mergeCell ref="A78:C78"/>
    <mergeCell ref="D71:E71"/>
    <mergeCell ref="F71:G71"/>
    <mergeCell ref="A76:C76"/>
    <mergeCell ref="D74:E74"/>
    <mergeCell ref="F74:G74"/>
    <mergeCell ref="A75:C75"/>
    <mergeCell ref="A74:C74"/>
    <mergeCell ref="A77:C77"/>
    <mergeCell ref="D73:E73"/>
    <mergeCell ref="A72:C72"/>
    <mergeCell ref="A73:C73"/>
    <mergeCell ref="F73:G73"/>
    <mergeCell ref="D72:E72"/>
    <mergeCell ref="F72:G72"/>
    <mergeCell ref="L71:M71"/>
    <mergeCell ref="H71:I71"/>
    <mergeCell ref="J71:K71"/>
    <mergeCell ref="J72:K72"/>
    <mergeCell ref="N73:O73"/>
    <mergeCell ref="H73:I73"/>
    <mergeCell ref="J76:K76"/>
    <mergeCell ref="H70:I70"/>
    <mergeCell ref="J70:K70"/>
    <mergeCell ref="A64:O64"/>
    <mergeCell ref="B62:C62"/>
    <mergeCell ref="D62:E62"/>
    <mergeCell ref="F62:G62"/>
    <mergeCell ref="B57:C57"/>
    <mergeCell ref="F57:G57"/>
    <mergeCell ref="A69:C69"/>
    <mergeCell ref="A68:C68"/>
    <mergeCell ref="D68:E68"/>
    <mergeCell ref="F68:G68"/>
    <mergeCell ref="F66:I66"/>
    <mergeCell ref="F67:G67"/>
    <mergeCell ref="D66:E67"/>
    <mergeCell ref="K61:L61"/>
    <mergeCell ref="L68:M68"/>
    <mergeCell ref="L67:M67"/>
    <mergeCell ref="N66:O67"/>
    <mergeCell ref="N68:O68"/>
    <mergeCell ref="L69:M69"/>
    <mergeCell ref="N69:O69"/>
    <mergeCell ref="J69:K69"/>
    <mergeCell ref="F17:G17"/>
    <mergeCell ref="F18:G18"/>
    <mergeCell ref="H17:I17"/>
    <mergeCell ref="L77:M77"/>
    <mergeCell ref="N77:O77"/>
    <mergeCell ref="D78:E78"/>
    <mergeCell ref="F78:G78"/>
    <mergeCell ref="H78:I78"/>
    <mergeCell ref="J78:K78"/>
    <mergeCell ref="L78:M78"/>
    <mergeCell ref="F69:G69"/>
    <mergeCell ref="H69:I69"/>
    <mergeCell ref="D70:E70"/>
    <mergeCell ref="F70:G70"/>
    <mergeCell ref="N76:O76"/>
    <mergeCell ref="N74:O74"/>
    <mergeCell ref="H75:I75"/>
    <mergeCell ref="J75:K75"/>
    <mergeCell ref="L75:M75"/>
    <mergeCell ref="H72:I72"/>
    <mergeCell ref="N75:O75"/>
    <mergeCell ref="N72:O72"/>
    <mergeCell ref="N70:O70"/>
    <mergeCell ref="N71:O71"/>
    <mergeCell ref="B18:C18"/>
    <mergeCell ref="B19:C19"/>
    <mergeCell ref="B21:C21"/>
    <mergeCell ref="F11:G11"/>
    <mergeCell ref="F12:G12"/>
    <mergeCell ref="D16:E16"/>
    <mergeCell ref="H74:I74"/>
    <mergeCell ref="N78:O78"/>
    <mergeCell ref="D77:E77"/>
    <mergeCell ref="F77:G77"/>
    <mergeCell ref="H77:I77"/>
    <mergeCell ref="J77:K77"/>
    <mergeCell ref="D17:E17"/>
    <mergeCell ref="D18:E18"/>
    <mergeCell ref="H11:I11"/>
    <mergeCell ref="J11:K11"/>
    <mergeCell ref="L11:M11"/>
    <mergeCell ref="N11:O11"/>
    <mergeCell ref="N15:O15"/>
    <mergeCell ref="D11:E11"/>
    <mergeCell ref="L17:M17"/>
    <mergeCell ref="N17:O17"/>
    <mergeCell ref="L18:M18"/>
    <mergeCell ref="N18:O18"/>
    <mergeCell ref="F25:G25"/>
    <mergeCell ref="F26:G26"/>
    <mergeCell ref="J23:K23"/>
    <mergeCell ref="A28:O28"/>
    <mergeCell ref="L12:M12"/>
    <mergeCell ref="N12:O12"/>
    <mergeCell ref="H12:I12"/>
    <mergeCell ref="J12:K12"/>
    <mergeCell ref="F14:G14"/>
    <mergeCell ref="F15:G15"/>
    <mergeCell ref="F16:G16"/>
    <mergeCell ref="D12:E12"/>
    <mergeCell ref="H16:I16"/>
    <mergeCell ref="J16:K16"/>
    <mergeCell ref="J15:K15"/>
    <mergeCell ref="L15:M15"/>
    <mergeCell ref="L16:M16"/>
    <mergeCell ref="D14:E14"/>
    <mergeCell ref="D15:E15"/>
    <mergeCell ref="A13:O13"/>
    <mergeCell ref="H18:I18"/>
    <mergeCell ref="L14:M14"/>
    <mergeCell ref="H15:I15"/>
    <mergeCell ref="N16:O16"/>
    <mergeCell ref="D22:E22"/>
    <mergeCell ref="D19:E19"/>
    <mergeCell ref="J19:K19"/>
    <mergeCell ref="J21:K21"/>
    <mergeCell ref="J22:K22"/>
    <mergeCell ref="A20:O20"/>
    <mergeCell ref="H19:I19"/>
    <mergeCell ref="H21:I21"/>
    <mergeCell ref="H22:I22"/>
    <mergeCell ref="N19:O19"/>
    <mergeCell ref="N21:O21"/>
    <mergeCell ref="N22:O22"/>
    <mergeCell ref="L19:M19"/>
    <mergeCell ref="L21:M21"/>
    <mergeCell ref="L22:M22"/>
    <mergeCell ref="J25:K25"/>
    <mergeCell ref="J26:K26"/>
    <mergeCell ref="J27:K27"/>
    <mergeCell ref="J17:K17"/>
    <mergeCell ref="J18:K18"/>
    <mergeCell ref="F19:G19"/>
    <mergeCell ref="F21:G21"/>
    <mergeCell ref="F22:G22"/>
    <mergeCell ref="N23:O23"/>
    <mergeCell ref="N25:O25"/>
    <mergeCell ref="N26:O26"/>
    <mergeCell ref="A24:O24"/>
    <mergeCell ref="B25:C25"/>
    <mergeCell ref="B26:C26"/>
    <mergeCell ref="L23:M23"/>
    <mergeCell ref="L25:M25"/>
    <mergeCell ref="L26:M26"/>
    <mergeCell ref="B23:C23"/>
    <mergeCell ref="B22:C22"/>
    <mergeCell ref="D27:E27"/>
    <mergeCell ref="D23:E23"/>
    <mergeCell ref="D25:E25"/>
    <mergeCell ref="D26:E26"/>
    <mergeCell ref="D21:E21"/>
    <mergeCell ref="N27:O27"/>
    <mergeCell ref="D29:E29"/>
    <mergeCell ref="D30:E30"/>
    <mergeCell ref="D31:E31"/>
    <mergeCell ref="B27:C27"/>
    <mergeCell ref="B29:C29"/>
    <mergeCell ref="B31:C31"/>
    <mergeCell ref="B30:C30"/>
    <mergeCell ref="J30:K30"/>
    <mergeCell ref="N29:O29"/>
    <mergeCell ref="N30:O30"/>
    <mergeCell ref="N31:O31"/>
    <mergeCell ref="B34:C34"/>
    <mergeCell ref="B35:C35"/>
    <mergeCell ref="J35:K35"/>
    <mergeCell ref="F35:G35"/>
    <mergeCell ref="D57:E57"/>
    <mergeCell ref="D35:E35"/>
    <mergeCell ref="H35:I35"/>
    <mergeCell ref="H34:I34"/>
    <mergeCell ref="H57:J57"/>
    <mergeCell ref="A45:O45"/>
    <mergeCell ref="M43:O43"/>
    <mergeCell ref="M44:O44"/>
    <mergeCell ref="G47:I47"/>
    <mergeCell ref="J47:L47"/>
    <mergeCell ref="M47:N47"/>
    <mergeCell ref="A52:C52"/>
    <mergeCell ref="A49:C49"/>
    <mergeCell ref="D34:E34"/>
    <mergeCell ref="F34:G34"/>
    <mergeCell ref="J34:K34"/>
    <mergeCell ref="N34:O34"/>
    <mergeCell ref="L34:M34"/>
    <mergeCell ref="F58:G58"/>
    <mergeCell ref="D58:E58"/>
    <mergeCell ref="N35:O35"/>
    <mergeCell ref="L29:M29"/>
    <mergeCell ref="L30:M30"/>
    <mergeCell ref="L31:M31"/>
    <mergeCell ref="D60:E60"/>
    <mergeCell ref="F60:G60"/>
    <mergeCell ref="H60:J60"/>
    <mergeCell ref="D33:E33"/>
    <mergeCell ref="A32:O32"/>
    <mergeCell ref="N33:O33"/>
    <mergeCell ref="K60:L60"/>
    <mergeCell ref="H59:J59"/>
    <mergeCell ref="L35:M35"/>
    <mergeCell ref="M59:O59"/>
    <mergeCell ref="K57:L57"/>
    <mergeCell ref="M57:O57"/>
    <mergeCell ref="K58:L58"/>
    <mergeCell ref="B59:C59"/>
    <mergeCell ref="D59:E59"/>
    <mergeCell ref="F59:G59"/>
    <mergeCell ref="K59:L59"/>
    <mergeCell ref="A54:O54"/>
    <mergeCell ref="F56:G56"/>
    <mergeCell ref="H56:J56"/>
    <mergeCell ref="K56:L56"/>
    <mergeCell ref="M56:O56"/>
    <mergeCell ref="D47:F47"/>
    <mergeCell ref="A47:C48"/>
    <mergeCell ref="O47:O48"/>
    <mergeCell ref="A51:C51"/>
    <mergeCell ref="A50:C50"/>
    <mergeCell ref="B56:C56"/>
    <mergeCell ref="D56:E56"/>
    <mergeCell ref="M58:O58"/>
    <mergeCell ref="B58:C58"/>
    <mergeCell ref="H58:J58"/>
    <mergeCell ref="B14:C14"/>
    <mergeCell ref="B15:C15"/>
    <mergeCell ref="B16:C16"/>
    <mergeCell ref="B17:C17"/>
    <mergeCell ref="L33:M33"/>
    <mergeCell ref="J33:K33"/>
    <mergeCell ref="F29:G29"/>
    <mergeCell ref="F30:G30"/>
    <mergeCell ref="F31:G31"/>
    <mergeCell ref="F33:G33"/>
    <mergeCell ref="J29:K29"/>
    <mergeCell ref="H29:I29"/>
    <mergeCell ref="H30:I30"/>
    <mergeCell ref="H31:I31"/>
    <mergeCell ref="H33:I33"/>
    <mergeCell ref="J31:K31"/>
    <mergeCell ref="L27:M27"/>
    <mergeCell ref="F27:G27"/>
    <mergeCell ref="H23:I23"/>
    <mergeCell ref="H25:I25"/>
    <mergeCell ref="H26:I26"/>
    <mergeCell ref="H27:I27"/>
    <mergeCell ref="F23:G23"/>
    <mergeCell ref="B33:C33"/>
  </mergeCells>
  <phoneticPr fontId="3" type="noConversion"/>
  <pageMargins left="0.39370078740157483" right="0.39370078740157483" top="0.78740157480314965" bottom="0.39370078740157483" header="0.31496062992125984" footer="0.15748031496062992"/>
  <pageSetup paperSize="9" scale="5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3"/>
  </sheetPr>
  <dimension ref="A1:AF76"/>
  <sheetViews>
    <sheetView view="pageBreakPreview" topLeftCell="A3" zoomScale="45" zoomScaleNormal="50" zoomScaleSheetLayoutView="50" workbookViewId="0">
      <selection activeCell="AF35" sqref="AF35"/>
    </sheetView>
  </sheetViews>
  <sheetFormatPr defaultColWidth="9.109375" defaultRowHeight="21" outlineLevelRow="1"/>
  <cols>
    <col min="1" max="2" width="4.44140625" style="41" customWidth="1"/>
    <col min="3" max="3" width="28.6640625" style="41" customWidth="1"/>
    <col min="4" max="6" width="8.44140625" style="41" customWidth="1"/>
    <col min="7" max="9" width="11.33203125" style="41" customWidth="1"/>
    <col min="10" max="10" width="8.6640625" style="41" customWidth="1"/>
    <col min="11" max="11" width="7" style="41" customWidth="1"/>
    <col min="12" max="12" width="8.5546875" style="41" customWidth="1"/>
    <col min="13" max="13" width="12.33203125" style="41" customWidth="1"/>
    <col min="14" max="14" width="12.5546875" style="41" customWidth="1"/>
    <col min="15" max="15" width="14.5546875" style="41" customWidth="1"/>
    <col min="16" max="16" width="14" style="41" customWidth="1"/>
    <col min="17" max="17" width="12.5546875" style="41" customWidth="1"/>
    <col min="18" max="18" width="12.33203125" style="41" customWidth="1"/>
    <col min="19" max="19" width="14.5546875" style="41" customWidth="1"/>
    <col min="20" max="20" width="14" style="41" customWidth="1"/>
    <col min="21" max="21" width="12.5546875" style="41" customWidth="1"/>
    <col min="22" max="22" width="12.33203125" style="41" customWidth="1"/>
    <col min="23" max="23" width="14.88671875" style="41" customWidth="1"/>
    <col min="24" max="24" width="14" style="41" customWidth="1"/>
    <col min="25" max="25" width="12.5546875" style="41" customWidth="1"/>
    <col min="26" max="26" width="12.33203125" style="41" customWidth="1"/>
    <col min="27" max="27" width="14.5546875" style="41" customWidth="1"/>
    <col min="28" max="28" width="13.6640625" style="41" customWidth="1"/>
    <col min="29" max="29" width="12.33203125" style="41" customWidth="1"/>
    <col min="30" max="30" width="12" style="41" customWidth="1"/>
    <col min="31" max="31" width="14.5546875" style="41" customWidth="1"/>
    <col min="32" max="32" width="14" style="41" customWidth="1"/>
    <col min="33" max="16384" width="9.109375" style="41"/>
  </cols>
  <sheetData>
    <row r="1" spans="1:32" ht="18.75" hidden="1" customHeight="1" outlineLevel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R1" s="43"/>
      <c r="S1" s="43"/>
      <c r="T1" s="43"/>
      <c r="U1" s="43"/>
      <c r="V1" s="43"/>
      <c r="AD1" s="335" t="s">
        <v>241</v>
      </c>
      <c r="AE1" s="335"/>
      <c r="AF1" s="335"/>
    </row>
    <row r="2" spans="1:32" ht="18.75" hidden="1" customHeight="1" outlineLevel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R2" s="43"/>
      <c r="S2" s="43"/>
      <c r="T2" s="43"/>
      <c r="U2" s="43"/>
      <c r="V2" s="43"/>
      <c r="AD2" s="335"/>
      <c r="AE2" s="335"/>
      <c r="AF2" s="335"/>
    </row>
    <row r="3" spans="1:32" s="107" customFormat="1" ht="18.75" customHeight="1" collapsed="1">
      <c r="A3" s="234" t="s">
        <v>252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</row>
    <row r="4" spans="1:32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</row>
    <row r="5" spans="1:32" ht="27.75" customHeight="1">
      <c r="A5" s="371" t="s">
        <v>53</v>
      </c>
      <c r="B5" s="378" t="s">
        <v>196</v>
      </c>
      <c r="C5" s="379"/>
      <c r="D5" s="362" t="s">
        <v>197</v>
      </c>
      <c r="E5" s="384"/>
      <c r="F5" s="384"/>
      <c r="G5" s="244" t="s">
        <v>349</v>
      </c>
      <c r="H5" s="244"/>
      <c r="I5" s="244"/>
      <c r="J5" s="244"/>
      <c r="K5" s="244"/>
      <c r="L5" s="244"/>
      <c r="M5" s="244"/>
      <c r="N5" s="362" t="s">
        <v>198</v>
      </c>
      <c r="O5" s="384"/>
      <c r="P5" s="384"/>
      <c r="Q5" s="363"/>
      <c r="R5" s="386" t="s">
        <v>305</v>
      </c>
      <c r="S5" s="387"/>
      <c r="T5" s="387"/>
      <c r="U5" s="387"/>
      <c r="V5" s="387"/>
      <c r="W5" s="387"/>
      <c r="X5" s="387"/>
      <c r="Y5" s="387"/>
      <c r="Z5" s="387"/>
      <c r="AA5" s="387"/>
      <c r="AB5" s="387"/>
      <c r="AC5" s="387"/>
      <c r="AD5" s="387"/>
      <c r="AE5" s="387"/>
      <c r="AF5" s="388"/>
    </row>
    <row r="6" spans="1:32" ht="48.75" customHeight="1">
      <c r="A6" s="373"/>
      <c r="B6" s="382"/>
      <c r="C6" s="383"/>
      <c r="D6" s="366"/>
      <c r="E6" s="385"/>
      <c r="F6" s="385"/>
      <c r="G6" s="244"/>
      <c r="H6" s="244"/>
      <c r="I6" s="244"/>
      <c r="J6" s="244"/>
      <c r="K6" s="244"/>
      <c r="L6" s="244"/>
      <c r="M6" s="244"/>
      <c r="N6" s="366"/>
      <c r="O6" s="385"/>
      <c r="P6" s="385"/>
      <c r="Q6" s="367"/>
      <c r="R6" s="389" t="s">
        <v>199</v>
      </c>
      <c r="S6" s="390"/>
      <c r="T6" s="391"/>
      <c r="U6" s="389" t="s">
        <v>200</v>
      </c>
      <c r="V6" s="390"/>
      <c r="W6" s="391"/>
      <c r="X6" s="389" t="s">
        <v>41</v>
      </c>
      <c r="Y6" s="390"/>
      <c r="Z6" s="391"/>
      <c r="AA6" s="386" t="s">
        <v>201</v>
      </c>
      <c r="AB6" s="387"/>
      <c r="AC6" s="388"/>
      <c r="AD6" s="386" t="s">
        <v>202</v>
      </c>
      <c r="AE6" s="387"/>
      <c r="AF6" s="388"/>
    </row>
    <row r="7" spans="1:32" ht="18.75" customHeight="1">
      <c r="A7" s="85">
        <v>1</v>
      </c>
      <c r="B7" s="392">
        <v>2</v>
      </c>
      <c r="C7" s="393"/>
      <c r="D7" s="306">
        <v>3</v>
      </c>
      <c r="E7" s="308"/>
      <c r="F7" s="308"/>
      <c r="G7" s="283">
        <v>4</v>
      </c>
      <c r="H7" s="283"/>
      <c r="I7" s="283"/>
      <c r="J7" s="283"/>
      <c r="K7" s="283"/>
      <c r="L7" s="283"/>
      <c r="M7" s="283"/>
      <c r="N7" s="306">
        <v>5</v>
      </c>
      <c r="O7" s="308"/>
      <c r="P7" s="308"/>
      <c r="Q7" s="307"/>
      <c r="R7" s="306">
        <v>6</v>
      </c>
      <c r="S7" s="308"/>
      <c r="T7" s="307"/>
      <c r="U7" s="306">
        <v>7</v>
      </c>
      <c r="V7" s="308"/>
      <c r="W7" s="307"/>
      <c r="X7" s="299">
        <v>8</v>
      </c>
      <c r="Y7" s="300"/>
      <c r="Z7" s="301"/>
      <c r="AA7" s="299">
        <v>9</v>
      </c>
      <c r="AB7" s="300"/>
      <c r="AC7" s="301"/>
      <c r="AD7" s="299">
        <v>10</v>
      </c>
      <c r="AE7" s="300"/>
      <c r="AF7" s="301"/>
    </row>
    <row r="8" spans="1:32" ht="20.100000000000001" customHeight="1">
      <c r="A8" s="85"/>
      <c r="B8" s="376"/>
      <c r="C8" s="377"/>
      <c r="D8" s="320"/>
      <c r="E8" s="321"/>
      <c r="F8" s="321"/>
      <c r="G8" s="318"/>
      <c r="H8" s="318"/>
      <c r="I8" s="318"/>
      <c r="J8" s="318"/>
      <c r="K8" s="318"/>
      <c r="L8" s="318"/>
      <c r="M8" s="318"/>
      <c r="N8" s="295"/>
      <c r="O8" s="296"/>
      <c r="P8" s="296"/>
      <c r="Q8" s="297"/>
      <c r="R8" s="295"/>
      <c r="S8" s="296"/>
      <c r="T8" s="297"/>
      <c r="U8" s="295"/>
      <c r="V8" s="296"/>
      <c r="W8" s="297"/>
      <c r="X8" s="295"/>
      <c r="Y8" s="296"/>
      <c r="Z8" s="297"/>
      <c r="AA8" s="295"/>
      <c r="AB8" s="296"/>
      <c r="AC8" s="297"/>
      <c r="AD8" s="295"/>
      <c r="AE8" s="296"/>
      <c r="AF8" s="297"/>
    </row>
    <row r="9" spans="1:32" ht="20.100000000000001" customHeight="1">
      <c r="A9" s="85"/>
      <c r="B9" s="376"/>
      <c r="C9" s="377"/>
      <c r="D9" s="320"/>
      <c r="E9" s="321"/>
      <c r="F9" s="321"/>
      <c r="G9" s="318"/>
      <c r="H9" s="318"/>
      <c r="I9" s="318"/>
      <c r="J9" s="318"/>
      <c r="K9" s="318"/>
      <c r="L9" s="318"/>
      <c r="M9" s="318"/>
      <c r="N9" s="295"/>
      <c r="O9" s="296"/>
      <c r="P9" s="296"/>
      <c r="Q9" s="297"/>
      <c r="R9" s="295"/>
      <c r="S9" s="296"/>
      <c r="T9" s="297"/>
      <c r="U9" s="295"/>
      <c r="V9" s="296"/>
      <c r="W9" s="297"/>
      <c r="X9" s="295"/>
      <c r="Y9" s="296"/>
      <c r="Z9" s="297"/>
      <c r="AA9" s="295"/>
      <c r="AB9" s="296"/>
      <c r="AC9" s="297"/>
      <c r="AD9" s="295"/>
      <c r="AE9" s="296"/>
      <c r="AF9" s="297"/>
    </row>
    <row r="10" spans="1:32" ht="20.100000000000001" customHeight="1">
      <c r="A10" s="85"/>
      <c r="B10" s="376"/>
      <c r="C10" s="377"/>
      <c r="D10" s="320"/>
      <c r="E10" s="321"/>
      <c r="F10" s="321"/>
      <c r="G10" s="318"/>
      <c r="H10" s="318"/>
      <c r="I10" s="318"/>
      <c r="J10" s="318"/>
      <c r="K10" s="318"/>
      <c r="L10" s="318"/>
      <c r="M10" s="318"/>
      <c r="N10" s="295"/>
      <c r="O10" s="296"/>
      <c r="P10" s="296"/>
      <c r="Q10" s="297"/>
      <c r="R10" s="295"/>
      <c r="S10" s="296"/>
      <c r="T10" s="297"/>
      <c r="U10" s="295"/>
      <c r="V10" s="296"/>
      <c r="W10" s="297"/>
      <c r="X10" s="295"/>
      <c r="Y10" s="296"/>
      <c r="Z10" s="297"/>
      <c r="AA10" s="295"/>
      <c r="AB10" s="296"/>
      <c r="AC10" s="297"/>
      <c r="AD10" s="295"/>
      <c r="AE10" s="296"/>
      <c r="AF10" s="297"/>
    </row>
    <row r="11" spans="1:32" ht="20.100000000000001" customHeight="1">
      <c r="A11" s="85"/>
      <c r="B11" s="376"/>
      <c r="C11" s="377"/>
      <c r="D11" s="320"/>
      <c r="E11" s="321"/>
      <c r="F11" s="321"/>
      <c r="G11" s="318"/>
      <c r="H11" s="318"/>
      <c r="I11" s="318"/>
      <c r="J11" s="318"/>
      <c r="K11" s="318"/>
      <c r="L11" s="318"/>
      <c r="M11" s="318"/>
      <c r="N11" s="295"/>
      <c r="O11" s="296"/>
      <c r="P11" s="296"/>
      <c r="Q11" s="297"/>
      <c r="R11" s="295"/>
      <c r="S11" s="296"/>
      <c r="T11" s="297"/>
      <c r="U11" s="295"/>
      <c r="V11" s="296"/>
      <c r="W11" s="297"/>
      <c r="X11" s="295"/>
      <c r="Y11" s="296"/>
      <c r="Z11" s="297"/>
      <c r="AA11" s="295"/>
      <c r="AB11" s="296"/>
      <c r="AC11" s="297"/>
      <c r="AD11" s="295"/>
      <c r="AE11" s="296"/>
      <c r="AF11" s="297"/>
    </row>
    <row r="12" spans="1:32" ht="24.9" customHeight="1">
      <c r="A12" s="395" t="s">
        <v>58</v>
      </c>
      <c r="B12" s="396"/>
      <c r="C12" s="396"/>
      <c r="D12" s="396"/>
      <c r="E12" s="396"/>
      <c r="F12" s="396"/>
      <c r="G12" s="396"/>
      <c r="H12" s="396"/>
      <c r="I12" s="396"/>
      <c r="J12" s="396"/>
      <c r="K12" s="396"/>
      <c r="L12" s="396"/>
      <c r="M12" s="397"/>
      <c r="N12" s="295"/>
      <c r="O12" s="296"/>
      <c r="P12" s="296"/>
      <c r="Q12" s="297"/>
      <c r="R12" s="295"/>
      <c r="S12" s="296"/>
      <c r="T12" s="297"/>
      <c r="U12" s="295"/>
      <c r="V12" s="296"/>
      <c r="W12" s="297"/>
      <c r="X12" s="295"/>
      <c r="Y12" s="296"/>
      <c r="Z12" s="297"/>
      <c r="AA12" s="295"/>
      <c r="AB12" s="296"/>
      <c r="AC12" s="297"/>
      <c r="AD12" s="295"/>
      <c r="AE12" s="296"/>
      <c r="AF12" s="297"/>
    </row>
    <row r="13" spans="1:32" ht="11.25" customHeight="1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86"/>
      <c r="AF13" s="86"/>
    </row>
    <row r="14" spans="1:32" ht="10.5" customHeight="1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8"/>
      <c r="O14" s="88"/>
      <c r="P14" s="88"/>
      <c r="Q14" s="88"/>
      <c r="R14" s="89"/>
      <c r="S14" s="89"/>
      <c r="T14" s="89"/>
      <c r="U14" s="89"/>
      <c r="V14" s="89"/>
      <c r="W14" s="89"/>
      <c r="X14" s="90"/>
      <c r="Y14" s="90"/>
      <c r="Z14" s="90"/>
      <c r="AA14" s="90"/>
      <c r="AB14" s="90"/>
      <c r="AC14" s="90"/>
      <c r="AD14" s="90"/>
      <c r="AE14" s="91"/>
      <c r="AF14" s="91"/>
    </row>
    <row r="15" spans="1:32" s="108" customFormat="1" ht="18.75" customHeight="1">
      <c r="A15" s="234" t="s">
        <v>253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234"/>
    </row>
    <row r="16" spans="1:32" s="83" customFormat="1" ht="18.75" customHeight="1"/>
    <row r="17" spans="1:32" ht="29.25" customHeight="1">
      <c r="A17" s="394" t="s">
        <v>53</v>
      </c>
      <c r="B17" s="378" t="s">
        <v>203</v>
      </c>
      <c r="C17" s="379"/>
      <c r="D17" s="244" t="s">
        <v>196</v>
      </c>
      <c r="E17" s="244"/>
      <c r="F17" s="244"/>
      <c r="G17" s="244"/>
      <c r="H17" s="244" t="s">
        <v>349</v>
      </c>
      <c r="I17" s="244"/>
      <c r="J17" s="244"/>
      <c r="K17" s="244"/>
      <c r="L17" s="244"/>
      <c r="M17" s="244"/>
      <c r="N17" s="244"/>
      <c r="O17" s="244"/>
      <c r="P17" s="244"/>
      <c r="Q17" s="244"/>
      <c r="R17" s="244" t="s">
        <v>204</v>
      </c>
      <c r="S17" s="244"/>
      <c r="T17" s="244"/>
      <c r="U17" s="244"/>
      <c r="V17" s="244"/>
      <c r="W17" s="232" t="s">
        <v>205</v>
      </c>
      <c r="X17" s="232"/>
      <c r="Y17" s="232"/>
      <c r="Z17" s="232"/>
      <c r="AA17" s="232"/>
      <c r="AB17" s="232"/>
      <c r="AC17" s="232"/>
      <c r="AD17" s="232"/>
      <c r="AE17" s="232"/>
      <c r="AF17" s="232"/>
    </row>
    <row r="18" spans="1:32" ht="24.9" customHeight="1">
      <c r="A18" s="394"/>
      <c r="B18" s="380"/>
      <c r="C18" s="381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32" t="s">
        <v>310</v>
      </c>
      <c r="X18" s="232"/>
      <c r="Y18" s="362" t="s">
        <v>247</v>
      </c>
      <c r="Z18" s="363"/>
      <c r="AA18" s="362" t="s">
        <v>248</v>
      </c>
      <c r="AB18" s="363"/>
      <c r="AC18" s="362" t="s">
        <v>275</v>
      </c>
      <c r="AD18" s="363"/>
      <c r="AE18" s="362" t="s">
        <v>276</v>
      </c>
      <c r="AF18" s="363"/>
    </row>
    <row r="19" spans="1:32" ht="24.9" customHeight="1">
      <c r="A19" s="394"/>
      <c r="B19" s="382"/>
      <c r="C19" s="383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32"/>
      <c r="X19" s="232"/>
      <c r="Y19" s="366"/>
      <c r="Z19" s="367"/>
      <c r="AA19" s="366"/>
      <c r="AB19" s="367"/>
      <c r="AC19" s="366"/>
      <c r="AD19" s="367"/>
      <c r="AE19" s="366"/>
      <c r="AF19" s="367"/>
    </row>
    <row r="20" spans="1:32" ht="18.75" customHeight="1">
      <c r="A20" s="92">
        <v>1</v>
      </c>
      <c r="B20" s="392">
        <v>2</v>
      </c>
      <c r="C20" s="393"/>
      <c r="D20" s="283">
        <v>3</v>
      </c>
      <c r="E20" s="283"/>
      <c r="F20" s="283"/>
      <c r="G20" s="283"/>
      <c r="H20" s="283">
        <v>4</v>
      </c>
      <c r="I20" s="283"/>
      <c r="J20" s="283"/>
      <c r="K20" s="283"/>
      <c r="L20" s="283"/>
      <c r="M20" s="283"/>
      <c r="N20" s="283"/>
      <c r="O20" s="283"/>
      <c r="P20" s="283"/>
      <c r="Q20" s="283"/>
      <c r="R20" s="283">
        <v>5</v>
      </c>
      <c r="S20" s="283"/>
      <c r="T20" s="283"/>
      <c r="U20" s="283"/>
      <c r="V20" s="283"/>
      <c r="W20" s="283">
        <v>6</v>
      </c>
      <c r="X20" s="283"/>
      <c r="Y20" s="298">
        <v>7</v>
      </c>
      <c r="Z20" s="298"/>
      <c r="AA20" s="298">
        <v>8</v>
      </c>
      <c r="AB20" s="298"/>
      <c r="AC20" s="298">
        <v>9</v>
      </c>
      <c r="AD20" s="298"/>
      <c r="AE20" s="298">
        <v>10</v>
      </c>
      <c r="AF20" s="298"/>
    </row>
    <row r="21" spans="1:32" ht="20.100000000000001" customHeight="1">
      <c r="A21" s="93"/>
      <c r="B21" s="357" t="s">
        <v>481</v>
      </c>
      <c r="C21" s="358"/>
      <c r="D21" s="318" t="s">
        <v>482</v>
      </c>
      <c r="E21" s="318"/>
      <c r="F21" s="318"/>
      <c r="G21" s="318"/>
      <c r="H21" s="317" t="s">
        <v>483</v>
      </c>
      <c r="I21" s="317"/>
      <c r="J21" s="317"/>
      <c r="K21" s="317"/>
      <c r="L21" s="317"/>
      <c r="M21" s="317"/>
      <c r="N21" s="317"/>
      <c r="O21" s="317"/>
      <c r="P21" s="317"/>
      <c r="Q21" s="317"/>
      <c r="R21" s="375" t="s">
        <v>484</v>
      </c>
      <c r="S21" s="375"/>
      <c r="T21" s="375"/>
      <c r="U21" s="375"/>
      <c r="V21" s="375"/>
      <c r="W21" s="294">
        <v>1</v>
      </c>
      <c r="X21" s="294"/>
      <c r="Y21" s="294">
        <v>1</v>
      </c>
      <c r="Z21" s="294"/>
      <c r="AA21" s="294">
        <v>1</v>
      </c>
      <c r="AB21" s="294"/>
      <c r="AC21" s="294"/>
      <c r="AD21" s="294"/>
      <c r="AE21" s="319"/>
      <c r="AF21" s="319"/>
    </row>
    <row r="22" spans="1:32" ht="20.100000000000001" customHeight="1">
      <c r="A22" s="93"/>
      <c r="B22" s="357" t="s">
        <v>485</v>
      </c>
      <c r="C22" s="358"/>
      <c r="D22" s="318" t="s">
        <v>486</v>
      </c>
      <c r="E22" s="318"/>
      <c r="F22" s="318"/>
      <c r="G22" s="318"/>
      <c r="H22" s="317" t="s">
        <v>483</v>
      </c>
      <c r="I22" s="317"/>
      <c r="J22" s="317"/>
      <c r="K22" s="317"/>
      <c r="L22" s="317"/>
      <c r="M22" s="317"/>
      <c r="N22" s="317"/>
      <c r="O22" s="317"/>
      <c r="P22" s="317"/>
      <c r="Q22" s="317"/>
      <c r="R22" s="375" t="s">
        <v>488</v>
      </c>
      <c r="S22" s="375"/>
      <c r="T22" s="375"/>
      <c r="U22" s="375"/>
      <c r="V22" s="375"/>
      <c r="W22" s="294">
        <v>1</v>
      </c>
      <c r="X22" s="294"/>
      <c r="Y22" s="294">
        <v>1</v>
      </c>
      <c r="Z22" s="294"/>
      <c r="AA22" s="294">
        <v>1</v>
      </c>
      <c r="AB22" s="294"/>
      <c r="AC22" s="294"/>
      <c r="AD22" s="294"/>
      <c r="AE22" s="319"/>
      <c r="AF22" s="319"/>
    </row>
    <row r="23" spans="1:32" ht="20.100000000000001" customHeight="1">
      <c r="A23" s="93"/>
      <c r="B23" s="357"/>
      <c r="C23" s="358"/>
      <c r="D23" s="318" t="s">
        <v>487</v>
      </c>
      <c r="E23" s="318"/>
      <c r="F23" s="318"/>
      <c r="G23" s="318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75"/>
      <c r="S23" s="375"/>
      <c r="T23" s="375"/>
      <c r="U23" s="375"/>
      <c r="V23" s="375"/>
      <c r="W23" s="294"/>
      <c r="X23" s="294"/>
      <c r="Y23" s="294"/>
      <c r="Z23" s="294"/>
      <c r="AA23" s="294"/>
      <c r="AB23" s="294"/>
      <c r="AC23" s="294"/>
      <c r="AD23" s="294"/>
      <c r="AE23" s="319"/>
      <c r="AF23" s="319"/>
    </row>
    <row r="24" spans="1:32" ht="20.100000000000001" customHeight="1">
      <c r="A24" s="93"/>
      <c r="B24" s="357"/>
      <c r="C24" s="358"/>
      <c r="D24" s="318"/>
      <c r="E24" s="318"/>
      <c r="F24" s="318"/>
      <c r="G24" s="318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75"/>
      <c r="S24" s="375"/>
      <c r="T24" s="375"/>
      <c r="U24" s="375"/>
      <c r="V24" s="375"/>
      <c r="W24" s="294"/>
      <c r="X24" s="294"/>
      <c r="Y24" s="294"/>
      <c r="Z24" s="294"/>
      <c r="AA24" s="294"/>
      <c r="AB24" s="294"/>
      <c r="AC24" s="294"/>
      <c r="AD24" s="294"/>
      <c r="AE24" s="319"/>
      <c r="AF24" s="319"/>
    </row>
    <row r="25" spans="1:32" ht="24.9" customHeight="1">
      <c r="A25" s="374" t="s">
        <v>58</v>
      </c>
      <c r="B25" s="374"/>
      <c r="C25" s="374"/>
      <c r="D25" s="374"/>
      <c r="E25" s="374"/>
      <c r="F25" s="374"/>
      <c r="G25" s="374"/>
      <c r="H25" s="374"/>
      <c r="I25" s="374"/>
      <c r="J25" s="374"/>
      <c r="K25" s="374"/>
      <c r="L25" s="374"/>
      <c r="M25" s="374"/>
      <c r="N25" s="374"/>
      <c r="O25" s="374"/>
      <c r="P25" s="374"/>
      <c r="Q25" s="374"/>
      <c r="R25" s="374"/>
      <c r="S25" s="374"/>
      <c r="T25" s="374"/>
      <c r="U25" s="374"/>
      <c r="V25" s="374"/>
      <c r="W25" s="294">
        <v>2</v>
      </c>
      <c r="X25" s="294"/>
      <c r="Y25" s="294">
        <v>2</v>
      </c>
      <c r="Z25" s="294"/>
      <c r="AA25" s="294">
        <v>2</v>
      </c>
      <c r="AB25" s="294"/>
      <c r="AC25" s="294"/>
      <c r="AD25" s="294"/>
      <c r="AE25" s="319"/>
      <c r="AF25" s="319"/>
    </row>
    <row r="26" spans="1:3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R26" s="43"/>
      <c r="S26" s="43"/>
      <c r="T26" s="43"/>
      <c r="U26" s="43"/>
      <c r="V26" s="43"/>
      <c r="AF26" s="43"/>
    </row>
    <row r="27" spans="1:32" ht="16.5" customHeight="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R27" s="43"/>
      <c r="S27" s="43"/>
      <c r="T27" s="43"/>
      <c r="U27" s="43"/>
      <c r="V27" s="43"/>
      <c r="AF27" s="43"/>
    </row>
    <row r="28" spans="1:32" s="108" customFormat="1" ht="18.75" customHeight="1">
      <c r="A28" s="234" t="s">
        <v>217</v>
      </c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</row>
    <row r="29" spans="1:32">
      <c r="A29" s="94"/>
      <c r="B29" s="94"/>
      <c r="C29" s="94"/>
      <c r="D29" s="94"/>
      <c r="E29" s="94"/>
      <c r="F29" s="94"/>
      <c r="G29" s="94"/>
      <c r="H29" s="94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4"/>
      <c r="Z29" s="356"/>
      <c r="AA29" s="356"/>
      <c r="AB29" s="356"/>
      <c r="AD29" s="356" t="s">
        <v>237</v>
      </c>
      <c r="AE29" s="356"/>
      <c r="AF29" s="356"/>
    </row>
    <row r="30" spans="1:32" ht="24.9" customHeight="1">
      <c r="A30" s="371" t="s">
        <v>53</v>
      </c>
      <c r="B30" s="378" t="s">
        <v>254</v>
      </c>
      <c r="C30" s="398"/>
      <c r="D30" s="398"/>
      <c r="E30" s="398"/>
      <c r="F30" s="398"/>
      <c r="G30" s="398"/>
      <c r="H30" s="398"/>
      <c r="I30" s="398"/>
      <c r="J30" s="398"/>
      <c r="K30" s="398"/>
      <c r="L30" s="379"/>
      <c r="M30" s="350" t="s">
        <v>57</v>
      </c>
      <c r="N30" s="351"/>
      <c r="O30" s="351"/>
      <c r="P30" s="352"/>
      <c r="Q30" s="350" t="s">
        <v>89</v>
      </c>
      <c r="R30" s="351"/>
      <c r="S30" s="351"/>
      <c r="T30" s="352"/>
      <c r="U30" s="350" t="s">
        <v>313</v>
      </c>
      <c r="V30" s="351"/>
      <c r="W30" s="351"/>
      <c r="X30" s="352"/>
      <c r="Y30" s="350" t="s">
        <v>129</v>
      </c>
      <c r="Z30" s="351"/>
      <c r="AA30" s="351"/>
      <c r="AB30" s="352"/>
      <c r="AC30" s="350" t="s">
        <v>58</v>
      </c>
      <c r="AD30" s="351"/>
      <c r="AE30" s="351"/>
      <c r="AF30" s="352"/>
    </row>
    <row r="31" spans="1:32" ht="24.9" customHeight="1">
      <c r="A31" s="372"/>
      <c r="B31" s="380"/>
      <c r="C31" s="399"/>
      <c r="D31" s="399"/>
      <c r="E31" s="399"/>
      <c r="F31" s="399"/>
      <c r="G31" s="399"/>
      <c r="H31" s="399"/>
      <c r="I31" s="399"/>
      <c r="J31" s="399"/>
      <c r="K31" s="399"/>
      <c r="L31" s="381"/>
      <c r="M31" s="348" t="s">
        <v>247</v>
      </c>
      <c r="N31" s="348" t="s">
        <v>248</v>
      </c>
      <c r="O31" s="348" t="s">
        <v>370</v>
      </c>
      <c r="P31" s="348" t="s">
        <v>371</v>
      </c>
      <c r="Q31" s="348" t="s">
        <v>247</v>
      </c>
      <c r="R31" s="348" t="s">
        <v>248</v>
      </c>
      <c r="S31" s="348" t="s">
        <v>370</v>
      </c>
      <c r="T31" s="348" t="s">
        <v>371</v>
      </c>
      <c r="U31" s="348" t="s">
        <v>247</v>
      </c>
      <c r="V31" s="348" t="s">
        <v>248</v>
      </c>
      <c r="W31" s="348" t="s">
        <v>370</v>
      </c>
      <c r="X31" s="348" t="s">
        <v>371</v>
      </c>
      <c r="Y31" s="348" t="s">
        <v>247</v>
      </c>
      <c r="Z31" s="348" t="s">
        <v>248</v>
      </c>
      <c r="AA31" s="348" t="s">
        <v>370</v>
      </c>
      <c r="AB31" s="348" t="s">
        <v>371</v>
      </c>
      <c r="AC31" s="348" t="s">
        <v>247</v>
      </c>
      <c r="AD31" s="348" t="s">
        <v>248</v>
      </c>
      <c r="AE31" s="348" t="s">
        <v>370</v>
      </c>
      <c r="AF31" s="348" t="s">
        <v>371</v>
      </c>
    </row>
    <row r="32" spans="1:32" ht="36.75" customHeight="1">
      <c r="A32" s="373"/>
      <c r="B32" s="382"/>
      <c r="C32" s="400"/>
      <c r="D32" s="400"/>
      <c r="E32" s="400"/>
      <c r="F32" s="400"/>
      <c r="G32" s="400"/>
      <c r="H32" s="400"/>
      <c r="I32" s="400"/>
      <c r="J32" s="400"/>
      <c r="K32" s="400"/>
      <c r="L32" s="383"/>
      <c r="M32" s="349"/>
      <c r="N32" s="349"/>
      <c r="O32" s="349"/>
      <c r="P32" s="349"/>
      <c r="Q32" s="349"/>
      <c r="R32" s="349"/>
      <c r="S32" s="349"/>
      <c r="T32" s="349"/>
      <c r="U32" s="349"/>
      <c r="V32" s="349"/>
      <c r="W32" s="349"/>
      <c r="X32" s="349"/>
      <c r="Y32" s="349"/>
      <c r="Z32" s="349"/>
      <c r="AA32" s="349"/>
      <c r="AB32" s="349"/>
      <c r="AC32" s="349"/>
      <c r="AD32" s="349"/>
      <c r="AE32" s="349"/>
      <c r="AF32" s="349"/>
    </row>
    <row r="33" spans="1:32" ht="18.75" customHeight="1">
      <c r="A33" s="93">
        <v>1</v>
      </c>
      <c r="B33" s="346">
        <v>2</v>
      </c>
      <c r="C33" s="346"/>
      <c r="D33" s="346"/>
      <c r="E33" s="346"/>
      <c r="F33" s="346"/>
      <c r="G33" s="346"/>
      <c r="H33" s="346"/>
      <c r="I33" s="346"/>
      <c r="J33" s="346"/>
      <c r="K33" s="346"/>
      <c r="L33" s="346"/>
      <c r="M33" s="36">
        <v>3</v>
      </c>
      <c r="N33" s="36">
        <v>4</v>
      </c>
      <c r="O33" s="36">
        <v>5</v>
      </c>
      <c r="P33" s="36">
        <v>6</v>
      </c>
      <c r="Q33" s="36">
        <v>7</v>
      </c>
      <c r="R33" s="36">
        <v>8</v>
      </c>
      <c r="S33" s="36">
        <v>9</v>
      </c>
      <c r="T33" s="36">
        <v>10</v>
      </c>
      <c r="U33" s="36">
        <v>11</v>
      </c>
      <c r="V33" s="36">
        <v>12</v>
      </c>
      <c r="W33" s="36">
        <v>13</v>
      </c>
      <c r="X33" s="36">
        <v>14</v>
      </c>
      <c r="Y33" s="36">
        <v>15</v>
      </c>
      <c r="Z33" s="36">
        <v>16</v>
      </c>
      <c r="AA33" s="36">
        <v>17</v>
      </c>
      <c r="AB33" s="36">
        <v>18</v>
      </c>
      <c r="AC33" s="36">
        <v>19</v>
      </c>
      <c r="AD33" s="36">
        <v>20</v>
      </c>
      <c r="AE33" s="36">
        <v>21</v>
      </c>
      <c r="AF33" s="36">
        <v>22</v>
      </c>
    </row>
    <row r="34" spans="1:32" ht="20.100000000000001" customHeight="1">
      <c r="A34" s="85"/>
      <c r="B34" s="347" t="s">
        <v>489</v>
      </c>
      <c r="C34" s="347"/>
      <c r="D34" s="347"/>
      <c r="E34" s="347"/>
      <c r="F34" s="347"/>
      <c r="G34" s="347"/>
      <c r="H34" s="347"/>
      <c r="I34" s="347"/>
      <c r="J34" s="347"/>
      <c r="K34" s="347"/>
      <c r="L34" s="347"/>
      <c r="M34" s="36"/>
      <c r="N34" s="36"/>
      <c r="O34" s="36"/>
      <c r="P34" s="37"/>
      <c r="Q34" s="36">
        <v>29062</v>
      </c>
      <c r="R34" s="36">
        <v>23175</v>
      </c>
      <c r="S34" s="36" t="s">
        <v>492</v>
      </c>
      <c r="T34" s="37"/>
      <c r="U34" s="36"/>
      <c r="V34" s="36"/>
      <c r="W34" s="36"/>
      <c r="X34" s="37"/>
      <c r="Y34" s="36"/>
      <c r="Z34" s="36"/>
      <c r="AA34" s="36"/>
      <c r="AB34" s="37"/>
      <c r="AC34" s="36">
        <v>29062</v>
      </c>
      <c r="AD34" s="36">
        <v>23175</v>
      </c>
      <c r="AE34" s="36">
        <v>-5887</v>
      </c>
      <c r="AF34" s="37">
        <v>79.739999999999995</v>
      </c>
    </row>
    <row r="35" spans="1:32" ht="20.100000000000001" customHeight="1">
      <c r="A35" s="85"/>
      <c r="B35" s="347" t="s">
        <v>490</v>
      </c>
      <c r="C35" s="347"/>
      <c r="D35" s="347"/>
      <c r="E35" s="347"/>
      <c r="F35" s="347"/>
      <c r="G35" s="347"/>
      <c r="H35" s="347"/>
      <c r="I35" s="347"/>
      <c r="J35" s="347"/>
      <c r="K35" s="347"/>
      <c r="L35" s="347"/>
      <c r="M35" s="36"/>
      <c r="N35" s="36"/>
      <c r="O35" s="36"/>
      <c r="P35" s="37"/>
      <c r="Q35" s="36">
        <v>183</v>
      </c>
      <c r="R35" s="36">
        <v>183</v>
      </c>
      <c r="S35" s="36"/>
      <c r="T35" s="37"/>
      <c r="U35" s="36"/>
      <c r="V35" s="36"/>
      <c r="W35" s="36"/>
      <c r="X35" s="37"/>
      <c r="Y35" s="36"/>
      <c r="Z35" s="36"/>
      <c r="AA35" s="36"/>
      <c r="AB35" s="37"/>
      <c r="AC35" s="36">
        <v>183</v>
      </c>
      <c r="AD35" s="36">
        <v>183</v>
      </c>
      <c r="AE35" s="36"/>
      <c r="AF35" s="37"/>
    </row>
    <row r="36" spans="1:32" ht="20.100000000000001" customHeight="1">
      <c r="A36" s="85"/>
      <c r="B36" s="347" t="s">
        <v>491</v>
      </c>
      <c r="C36" s="347"/>
      <c r="D36" s="347"/>
      <c r="E36" s="347"/>
      <c r="F36" s="347"/>
      <c r="G36" s="347"/>
      <c r="H36" s="347"/>
      <c r="I36" s="347"/>
      <c r="J36" s="347"/>
      <c r="K36" s="347"/>
      <c r="L36" s="347"/>
      <c r="M36" s="36"/>
      <c r="N36" s="36"/>
      <c r="O36" s="36"/>
      <c r="P36" s="37"/>
      <c r="Q36" s="36">
        <v>1039</v>
      </c>
      <c r="R36" s="36">
        <v>1039</v>
      </c>
      <c r="S36" s="36"/>
      <c r="T36" s="37"/>
      <c r="U36" s="36"/>
      <c r="V36" s="36"/>
      <c r="W36" s="36"/>
      <c r="X36" s="37"/>
      <c r="Y36" s="36"/>
      <c r="Z36" s="36"/>
      <c r="AA36" s="36"/>
      <c r="AB36" s="37"/>
      <c r="AC36" s="36">
        <v>1039</v>
      </c>
      <c r="AD36" s="36">
        <v>1039</v>
      </c>
      <c r="AE36" s="36"/>
      <c r="AF36" s="37"/>
    </row>
    <row r="37" spans="1:32" ht="20.100000000000001" customHeight="1">
      <c r="A37" s="85"/>
      <c r="B37" s="347"/>
      <c r="C37" s="347"/>
      <c r="D37" s="347"/>
      <c r="E37" s="347"/>
      <c r="F37" s="347"/>
      <c r="G37" s="347"/>
      <c r="H37" s="347"/>
      <c r="I37" s="347"/>
      <c r="J37" s="347"/>
      <c r="K37" s="347"/>
      <c r="L37" s="347"/>
      <c r="M37" s="36"/>
      <c r="N37" s="36"/>
      <c r="O37" s="36"/>
      <c r="P37" s="37"/>
      <c r="Q37" s="36"/>
      <c r="R37" s="36"/>
      <c r="S37" s="36"/>
      <c r="T37" s="37"/>
      <c r="U37" s="36"/>
      <c r="V37" s="36"/>
      <c r="W37" s="36"/>
      <c r="X37" s="37"/>
      <c r="Y37" s="36"/>
      <c r="Z37" s="36"/>
      <c r="AA37" s="36"/>
      <c r="AB37" s="37"/>
      <c r="AC37" s="36"/>
      <c r="AD37" s="36"/>
      <c r="AE37" s="36"/>
      <c r="AF37" s="37"/>
    </row>
    <row r="38" spans="1:32" ht="24.9" customHeight="1">
      <c r="A38" s="353" t="s">
        <v>58</v>
      </c>
      <c r="B38" s="354"/>
      <c r="C38" s="354"/>
      <c r="D38" s="354"/>
      <c r="E38" s="354"/>
      <c r="F38" s="354"/>
      <c r="G38" s="354"/>
      <c r="H38" s="354"/>
      <c r="I38" s="354"/>
      <c r="J38" s="354"/>
      <c r="K38" s="354"/>
      <c r="L38" s="355"/>
      <c r="M38" s="36"/>
      <c r="N38" s="36"/>
      <c r="O38" s="36"/>
      <c r="P38" s="37"/>
      <c r="Q38" s="36">
        <v>30284</v>
      </c>
      <c r="R38" s="36">
        <v>24397</v>
      </c>
      <c r="S38" s="36"/>
      <c r="T38" s="37"/>
      <c r="U38" s="36"/>
      <c r="V38" s="36"/>
      <c r="W38" s="36"/>
      <c r="X38" s="37"/>
      <c r="Y38" s="36"/>
      <c r="Z38" s="36"/>
      <c r="AA38" s="36"/>
      <c r="AB38" s="37"/>
      <c r="AC38" s="36">
        <v>30284</v>
      </c>
      <c r="AD38" s="36">
        <v>24397</v>
      </c>
      <c r="AE38" s="36"/>
      <c r="AF38" s="37"/>
    </row>
    <row r="39" spans="1:32" ht="24.9" customHeight="1">
      <c r="A39" s="353" t="s">
        <v>59</v>
      </c>
      <c r="B39" s="354"/>
      <c r="C39" s="354"/>
      <c r="D39" s="354"/>
      <c r="E39" s="354"/>
      <c r="F39" s="354"/>
      <c r="G39" s="354"/>
      <c r="H39" s="354"/>
      <c r="I39" s="354"/>
      <c r="J39" s="354"/>
      <c r="K39" s="354"/>
      <c r="L39" s="355"/>
      <c r="M39" s="96">
        <f>M38/AC38*100</f>
        <v>0</v>
      </c>
      <c r="N39" s="37"/>
      <c r="O39" s="37"/>
      <c r="P39" s="37"/>
      <c r="Q39" s="96">
        <f>Q38/AC38*100</f>
        <v>100</v>
      </c>
      <c r="R39" s="37"/>
      <c r="S39" s="37"/>
      <c r="T39" s="37"/>
      <c r="U39" s="96">
        <f>U38/AC38*100</f>
        <v>0</v>
      </c>
      <c r="V39" s="37"/>
      <c r="W39" s="37"/>
      <c r="X39" s="37"/>
      <c r="Y39" s="96">
        <f>Y38/AC38*100</f>
        <v>0</v>
      </c>
      <c r="Z39" s="37"/>
      <c r="AA39" s="37"/>
      <c r="AB39" s="37"/>
      <c r="AC39" s="96">
        <f>AC38/AC38*100</f>
        <v>100</v>
      </c>
      <c r="AD39" s="37"/>
      <c r="AE39" s="37"/>
      <c r="AF39" s="37"/>
    </row>
    <row r="40" spans="1:32" ht="15" customHeight="1">
      <c r="A40" s="81"/>
      <c r="B40" s="81"/>
      <c r="C40" s="81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</row>
    <row r="41" spans="1:32" ht="15" customHeight="1">
      <c r="A41" s="81"/>
      <c r="B41" s="81"/>
      <c r="C41" s="81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</row>
    <row r="42" spans="1:32" s="108" customFormat="1" ht="31.5" customHeight="1">
      <c r="A42" s="234" t="s">
        <v>255</v>
      </c>
      <c r="B42" s="234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</row>
    <row r="43" spans="1:32" s="98" customFormat="1">
      <c r="A43" s="41"/>
      <c r="B43" s="41"/>
      <c r="C43" s="41"/>
      <c r="D43" s="41"/>
      <c r="E43" s="41"/>
      <c r="F43" s="41"/>
      <c r="G43" s="41"/>
      <c r="H43" s="41"/>
      <c r="I43" s="41"/>
      <c r="J43" s="41"/>
      <c r="L43" s="41"/>
      <c r="AD43" s="361" t="s">
        <v>237</v>
      </c>
      <c r="AE43" s="361"/>
      <c r="AF43" s="361"/>
    </row>
    <row r="44" spans="1:32" s="99" customFormat="1" ht="34.5" customHeight="1">
      <c r="A44" s="298" t="s">
        <v>210</v>
      </c>
      <c r="B44" s="362" t="s">
        <v>338</v>
      </c>
      <c r="C44" s="363"/>
      <c r="D44" s="283" t="s">
        <v>372</v>
      </c>
      <c r="E44" s="283"/>
      <c r="F44" s="244" t="s">
        <v>211</v>
      </c>
      <c r="G44" s="244"/>
      <c r="H44" s="283" t="s">
        <v>212</v>
      </c>
      <c r="I44" s="283"/>
      <c r="J44" s="283" t="s">
        <v>373</v>
      </c>
      <c r="K44" s="283"/>
      <c r="L44" s="243" t="s">
        <v>369</v>
      </c>
      <c r="M44" s="243"/>
      <c r="N44" s="243"/>
      <c r="O44" s="243"/>
      <c r="P44" s="243"/>
      <c r="Q44" s="243"/>
      <c r="R44" s="243"/>
      <c r="S44" s="243"/>
      <c r="T44" s="243"/>
      <c r="U44" s="243"/>
      <c r="V44" s="244" t="s">
        <v>339</v>
      </c>
      <c r="W44" s="244"/>
      <c r="X44" s="244"/>
      <c r="Y44" s="244"/>
      <c r="Z44" s="244"/>
      <c r="AA44" s="244" t="s">
        <v>340</v>
      </c>
      <c r="AB44" s="244"/>
      <c r="AC44" s="244"/>
      <c r="AD44" s="244"/>
      <c r="AE44" s="244"/>
      <c r="AF44" s="244"/>
    </row>
    <row r="45" spans="1:32" s="99" customFormat="1" ht="52.5" customHeight="1">
      <c r="A45" s="298"/>
      <c r="B45" s="364"/>
      <c r="C45" s="365"/>
      <c r="D45" s="283"/>
      <c r="E45" s="283"/>
      <c r="F45" s="244"/>
      <c r="G45" s="244"/>
      <c r="H45" s="283"/>
      <c r="I45" s="283"/>
      <c r="J45" s="283"/>
      <c r="K45" s="283"/>
      <c r="L45" s="244" t="s">
        <v>306</v>
      </c>
      <c r="M45" s="244"/>
      <c r="N45" s="283" t="s">
        <v>311</v>
      </c>
      <c r="O45" s="283"/>
      <c r="P45" s="244" t="s">
        <v>312</v>
      </c>
      <c r="Q45" s="244"/>
      <c r="R45" s="244"/>
      <c r="S45" s="244"/>
      <c r="T45" s="244"/>
      <c r="U45" s="244"/>
      <c r="V45" s="244"/>
      <c r="W45" s="244"/>
      <c r="X45" s="244"/>
      <c r="Y45" s="244"/>
      <c r="Z45" s="244"/>
      <c r="AA45" s="244"/>
      <c r="AB45" s="244"/>
      <c r="AC45" s="244"/>
      <c r="AD45" s="244"/>
      <c r="AE45" s="244"/>
      <c r="AF45" s="244"/>
    </row>
    <row r="46" spans="1:32" s="100" customFormat="1" ht="82.5" customHeight="1">
      <c r="A46" s="298"/>
      <c r="B46" s="366"/>
      <c r="C46" s="367"/>
      <c r="D46" s="283"/>
      <c r="E46" s="283"/>
      <c r="F46" s="244"/>
      <c r="G46" s="244"/>
      <c r="H46" s="283"/>
      <c r="I46" s="283"/>
      <c r="J46" s="283"/>
      <c r="K46" s="283"/>
      <c r="L46" s="244"/>
      <c r="M46" s="244"/>
      <c r="N46" s="283"/>
      <c r="O46" s="283"/>
      <c r="P46" s="244" t="s">
        <v>307</v>
      </c>
      <c r="Q46" s="244"/>
      <c r="R46" s="244" t="s">
        <v>308</v>
      </c>
      <c r="S46" s="244"/>
      <c r="T46" s="244" t="s">
        <v>309</v>
      </c>
      <c r="U46" s="244"/>
      <c r="V46" s="244"/>
      <c r="W46" s="244"/>
      <c r="X46" s="244"/>
      <c r="Y46" s="244"/>
      <c r="Z46" s="244"/>
      <c r="AA46" s="244"/>
      <c r="AB46" s="244"/>
      <c r="AC46" s="244"/>
      <c r="AD46" s="244"/>
      <c r="AE46" s="244"/>
      <c r="AF46" s="244"/>
    </row>
    <row r="47" spans="1:32" s="99" customFormat="1" ht="18.75" customHeight="1">
      <c r="A47" s="62">
        <v>1</v>
      </c>
      <c r="B47" s="306">
        <v>2</v>
      </c>
      <c r="C47" s="307"/>
      <c r="D47" s="283">
        <v>3</v>
      </c>
      <c r="E47" s="283"/>
      <c r="F47" s="283">
        <v>4</v>
      </c>
      <c r="G47" s="283"/>
      <c r="H47" s="283">
        <v>5</v>
      </c>
      <c r="I47" s="283"/>
      <c r="J47" s="283">
        <v>6</v>
      </c>
      <c r="K47" s="283"/>
      <c r="L47" s="306">
        <v>7</v>
      </c>
      <c r="M47" s="307"/>
      <c r="N47" s="306">
        <v>8</v>
      </c>
      <c r="O47" s="307"/>
      <c r="P47" s="283">
        <v>9</v>
      </c>
      <c r="Q47" s="283"/>
      <c r="R47" s="298">
        <v>10</v>
      </c>
      <c r="S47" s="298"/>
      <c r="T47" s="283">
        <v>11</v>
      </c>
      <c r="U47" s="283"/>
      <c r="V47" s="283">
        <v>12</v>
      </c>
      <c r="W47" s="283"/>
      <c r="X47" s="283"/>
      <c r="Y47" s="283"/>
      <c r="Z47" s="283"/>
      <c r="AA47" s="283">
        <v>13</v>
      </c>
      <c r="AB47" s="283"/>
      <c r="AC47" s="283"/>
      <c r="AD47" s="283"/>
      <c r="AE47" s="283"/>
      <c r="AF47" s="283"/>
    </row>
    <row r="48" spans="1:32" s="99" customFormat="1" ht="20.100000000000001" customHeight="1">
      <c r="A48" s="101"/>
      <c r="B48" s="359"/>
      <c r="C48" s="360"/>
      <c r="D48" s="318"/>
      <c r="E48" s="318"/>
      <c r="F48" s="294"/>
      <c r="G48" s="294"/>
      <c r="H48" s="294"/>
      <c r="I48" s="294"/>
      <c r="J48" s="294"/>
      <c r="K48" s="294"/>
      <c r="L48" s="295"/>
      <c r="M48" s="297"/>
      <c r="N48" s="295"/>
      <c r="O48" s="297"/>
      <c r="P48" s="294"/>
      <c r="Q48" s="294"/>
      <c r="R48" s="294"/>
      <c r="S48" s="294"/>
      <c r="T48" s="294"/>
      <c r="U48" s="294"/>
      <c r="V48" s="401"/>
      <c r="W48" s="401"/>
      <c r="X48" s="401"/>
      <c r="Y48" s="401"/>
      <c r="Z48" s="401"/>
      <c r="AA48" s="294"/>
      <c r="AB48" s="294"/>
      <c r="AC48" s="294"/>
      <c r="AD48" s="294"/>
      <c r="AE48" s="294"/>
      <c r="AF48" s="294"/>
    </row>
    <row r="49" spans="1:32" s="99" customFormat="1" ht="20.100000000000001" customHeight="1">
      <c r="A49" s="101"/>
      <c r="B49" s="359"/>
      <c r="C49" s="360"/>
      <c r="D49" s="318"/>
      <c r="E49" s="318"/>
      <c r="F49" s="294"/>
      <c r="G49" s="294"/>
      <c r="H49" s="294"/>
      <c r="I49" s="294"/>
      <c r="J49" s="294"/>
      <c r="K49" s="294"/>
      <c r="L49" s="295"/>
      <c r="M49" s="297"/>
      <c r="N49" s="295"/>
      <c r="O49" s="297"/>
      <c r="P49" s="294"/>
      <c r="Q49" s="294"/>
      <c r="R49" s="294"/>
      <c r="S49" s="294"/>
      <c r="T49" s="294"/>
      <c r="U49" s="294"/>
      <c r="V49" s="401"/>
      <c r="W49" s="401"/>
      <c r="X49" s="401"/>
      <c r="Y49" s="401"/>
      <c r="Z49" s="401"/>
      <c r="AA49" s="294"/>
      <c r="AB49" s="294"/>
      <c r="AC49" s="294"/>
      <c r="AD49" s="294"/>
      <c r="AE49" s="294"/>
      <c r="AF49" s="294"/>
    </row>
    <row r="50" spans="1:32" s="99" customFormat="1" ht="20.100000000000001" customHeight="1">
      <c r="A50" s="101"/>
      <c r="B50" s="359"/>
      <c r="C50" s="360"/>
      <c r="D50" s="318"/>
      <c r="E50" s="318"/>
      <c r="F50" s="294"/>
      <c r="G50" s="294"/>
      <c r="H50" s="294"/>
      <c r="I50" s="294"/>
      <c r="J50" s="294"/>
      <c r="K50" s="294"/>
      <c r="L50" s="295"/>
      <c r="M50" s="297"/>
      <c r="N50" s="295"/>
      <c r="O50" s="297"/>
      <c r="P50" s="294"/>
      <c r="Q50" s="294"/>
      <c r="R50" s="294"/>
      <c r="S50" s="294"/>
      <c r="T50" s="294"/>
      <c r="U50" s="294"/>
      <c r="V50" s="401"/>
      <c r="W50" s="401"/>
      <c r="X50" s="401"/>
      <c r="Y50" s="401"/>
      <c r="Z50" s="401"/>
      <c r="AA50" s="294"/>
      <c r="AB50" s="294"/>
      <c r="AC50" s="294"/>
      <c r="AD50" s="294"/>
      <c r="AE50" s="294"/>
      <c r="AF50" s="294"/>
    </row>
    <row r="51" spans="1:32" s="99" customFormat="1" ht="20.100000000000001" customHeight="1">
      <c r="A51" s="101"/>
      <c r="B51" s="359"/>
      <c r="C51" s="360"/>
      <c r="D51" s="318"/>
      <c r="E51" s="318"/>
      <c r="F51" s="294"/>
      <c r="G51" s="294"/>
      <c r="H51" s="294"/>
      <c r="I51" s="294"/>
      <c r="J51" s="294"/>
      <c r="K51" s="294"/>
      <c r="L51" s="295"/>
      <c r="M51" s="297"/>
      <c r="N51" s="295"/>
      <c r="O51" s="297"/>
      <c r="P51" s="294"/>
      <c r="Q51" s="294"/>
      <c r="R51" s="294"/>
      <c r="S51" s="294"/>
      <c r="T51" s="294"/>
      <c r="U51" s="294"/>
      <c r="V51" s="401"/>
      <c r="W51" s="401"/>
      <c r="X51" s="401"/>
      <c r="Y51" s="401"/>
      <c r="Z51" s="401"/>
      <c r="AA51" s="294"/>
      <c r="AB51" s="294"/>
      <c r="AC51" s="294"/>
      <c r="AD51" s="294"/>
      <c r="AE51" s="294"/>
      <c r="AF51" s="294"/>
    </row>
    <row r="52" spans="1:32" s="99" customFormat="1" ht="20.100000000000001" customHeight="1">
      <c r="A52" s="101"/>
      <c r="B52" s="359"/>
      <c r="C52" s="360"/>
      <c r="D52" s="318"/>
      <c r="E52" s="318"/>
      <c r="F52" s="294"/>
      <c r="G52" s="294"/>
      <c r="H52" s="294"/>
      <c r="I52" s="294"/>
      <c r="J52" s="294"/>
      <c r="K52" s="294"/>
      <c r="L52" s="295"/>
      <c r="M52" s="297"/>
      <c r="N52" s="295"/>
      <c r="O52" s="297"/>
      <c r="P52" s="294"/>
      <c r="Q52" s="294"/>
      <c r="R52" s="294"/>
      <c r="S52" s="294"/>
      <c r="T52" s="294"/>
      <c r="U52" s="294"/>
      <c r="V52" s="401"/>
      <c r="W52" s="401"/>
      <c r="X52" s="401"/>
      <c r="Y52" s="401"/>
      <c r="Z52" s="401"/>
      <c r="AA52" s="294"/>
      <c r="AB52" s="294"/>
      <c r="AC52" s="294"/>
      <c r="AD52" s="294"/>
      <c r="AE52" s="294"/>
      <c r="AF52" s="294"/>
    </row>
    <row r="53" spans="1:32" s="99" customFormat="1" ht="20.100000000000001" customHeight="1">
      <c r="A53" s="101"/>
      <c r="B53" s="359"/>
      <c r="C53" s="360"/>
      <c r="D53" s="318"/>
      <c r="E53" s="318"/>
      <c r="F53" s="294"/>
      <c r="G53" s="294"/>
      <c r="H53" s="294"/>
      <c r="I53" s="294"/>
      <c r="J53" s="294"/>
      <c r="K53" s="294"/>
      <c r="L53" s="295"/>
      <c r="M53" s="297"/>
      <c r="N53" s="295"/>
      <c r="O53" s="297"/>
      <c r="P53" s="294"/>
      <c r="Q53" s="294"/>
      <c r="R53" s="294"/>
      <c r="S53" s="294"/>
      <c r="T53" s="294"/>
      <c r="U53" s="294"/>
      <c r="V53" s="401"/>
      <c r="W53" s="401"/>
      <c r="X53" s="401"/>
      <c r="Y53" s="401"/>
      <c r="Z53" s="401"/>
      <c r="AA53" s="294"/>
      <c r="AB53" s="294"/>
      <c r="AC53" s="294"/>
      <c r="AD53" s="294"/>
      <c r="AE53" s="294"/>
      <c r="AF53" s="294"/>
    </row>
    <row r="54" spans="1:32" s="99" customFormat="1" ht="20.100000000000001" customHeight="1">
      <c r="A54" s="101"/>
      <c r="B54" s="359"/>
      <c r="C54" s="360"/>
      <c r="D54" s="318"/>
      <c r="E54" s="318"/>
      <c r="F54" s="294"/>
      <c r="G54" s="294"/>
      <c r="H54" s="294"/>
      <c r="I54" s="294"/>
      <c r="J54" s="294"/>
      <c r="K54" s="294"/>
      <c r="L54" s="295"/>
      <c r="M54" s="297"/>
      <c r="N54" s="295"/>
      <c r="O54" s="297"/>
      <c r="P54" s="294"/>
      <c r="Q54" s="294"/>
      <c r="R54" s="294"/>
      <c r="S54" s="294"/>
      <c r="T54" s="294"/>
      <c r="U54" s="294"/>
      <c r="V54" s="401"/>
      <c r="W54" s="401"/>
      <c r="X54" s="401"/>
      <c r="Y54" s="401"/>
      <c r="Z54" s="401"/>
      <c r="AA54" s="294"/>
      <c r="AB54" s="294"/>
      <c r="AC54" s="294"/>
      <c r="AD54" s="294"/>
      <c r="AE54" s="294"/>
      <c r="AF54" s="294"/>
    </row>
    <row r="55" spans="1:32" s="99" customFormat="1" ht="24.9" customHeight="1">
      <c r="A55" s="368" t="s">
        <v>58</v>
      </c>
      <c r="B55" s="369"/>
      <c r="C55" s="369"/>
      <c r="D55" s="369"/>
      <c r="E55" s="370"/>
      <c r="F55" s="294"/>
      <c r="G55" s="294"/>
      <c r="H55" s="294"/>
      <c r="I55" s="294"/>
      <c r="J55" s="294"/>
      <c r="K55" s="294"/>
      <c r="L55" s="295"/>
      <c r="M55" s="297"/>
      <c r="N55" s="295"/>
      <c r="O55" s="297"/>
      <c r="P55" s="294"/>
      <c r="Q55" s="294"/>
      <c r="R55" s="294"/>
      <c r="S55" s="294"/>
      <c r="T55" s="294"/>
      <c r="U55" s="294"/>
      <c r="V55" s="401"/>
      <c r="W55" s="401"/>
      <c r="X55" s="401"/>
      <c r="Y55" s="401"/>
      <c r="Z55" s="401"/>
      <c r="AA55" s="294"/>
      <c r="AB55" s="294"/>
      <c r="AC55" s="294"/>
      <c r="AD55" s="294"/>
      <c r="AE55" s="294"/>
      <c r="AF55" s="294"/>
    </row>
    <row r="56" spans="1:32" ht="15" customHeight="1">
      <c r="A56" s="81"/>
      <c r="B56" s="81"/>
      <c r="C56" s="81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</row>
    <row r="57" spans="1:32" ht="15" customHeight="1">
      <c r="A57" s="197"/>
      <c r="B57" s="197"/>
      <c r="C57" s="197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82"/>
      <c r="X57" s="182"/>
      <c r="Y57" s="182"/>
      <c r="Z57" s="182"/>
      <c r="AA57" s="182"/>
      <c r="AB57" s="182"/>
      <c r="AC57" s="182"/>
      <c r="AD57" s="182"/>
      <c r="AE57" s="182"/>
      <c r="AF57" s="182"/>
    </row>
    <row r="58" spans="1:32" ht="15" customHeight="1">
      <c r="A58" s="197"/>
      <c r="B58" s="197"/>
      <c r="C58" s="197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</row>
    <row r="59" spans="1:32" ht="15" customHeight="1">
      <c r="A59" s="197"/>
      <c r="B59" s="197"/>
      <c r="C59" s="197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</row>
    <row r="60" spans="1:32" s="107" customFormat="1" ht="18" customHeight="1">
      <c r="A60" s="406" t="s">
        <v>396</v>
      </c>
      <c r="B60" s="406"/>
      <c r="C60" s="406"/>
      <c r="D60" s="406"/>
      <c r="E60" s="406"/>
      <c r="F60" s="406"/>
      <c r="G60" s="406"/>
      <c r="H60" s="199"/>
      <c r="I60" s="199"/>
      <c r="J60" s="199"/>
      <c r="K60" s="199"/>
      <c r="L60" s="199"/>
      <c r="M60" s="405"/>
      <c r="N60" s="405"/>
      <c r="O60" s="405"/>
      <c r="P60" s="405"/>
      <c r="Q60" s="405"/>
      <c r="R60" s="199"/>
      <c r="S60" s="199"/>
      <c r="T60" s="199"/>
      <c r="U60" s="199"/>
      <c r="V60" s="199"/>
      <c r="W60" s="237"/>
      <c r="X60" s="237"/>
      <c r="Y60" s="237"/>
      <c r="Z60" s="237"/>
      <c r="AA60" s="237"/>
      <c r="AB60" s="175"/>
      <c r="AC60" s="175"/>
      <c r="AD60" s="175"/>
      <c r="AE60" s="175"/>
      <c r="AF60" s="175"/>
    </row>
    <row r="61" spans="1:32" s="28" customFormat="1">
      <c r="A61" s="187"/>
      <c r="B61" s="404" t="s">
        <v>79</v>
      </c>
      <c r="C61" s="404"/>
      <c r="D61" s="404"/>
      <c r="E61" s="404"/>
      <c r="F61" s="404"/>
      <c r="G61" s="404"/>
      <c r="H61" s="197"/>
      <c r="I61" s="197"/>
      <c r="J61" s="200"/>
      <c r="K61" s="200"/>
      <c r="L61" s="200"/>
      <c r="M61" s="187"/>
      <c r="N61" s="182"/>
      <c r="O61" s="182"/>
      <c r="P61" s="182"/>
      <c r="Q61" s="182"/>
      <c r="R61" s="182" t="s">
        <v>80</v>
      </c>
      <c r="S61" s="187"/>
      <c r="T61" s="187"/>
      <c r="U61" s="187"/>
      <c r="V61" s="182"/>
      <c r="W61" s="187"/>
      <c r="X61" s="187"/>
      <c r="Y61" s="187"/>
      <c r="Z61" s="187"/>
      <c r="AA61" s="187"/>
      <c r="AB61" s="270" t="s">
        <v>130</v>
      </c>
      <c r="AC61" s="270"/>
      <c r="AD61" s="270"/>
      <c r="AE61" s="270"/>
      <c r="AF61" s="270"/>
    </row>
    <row r="62" spans="1:32" s="102" customFormat="1" ht="16.5" customHeight="1">
      <c r="A62" s="201"/>
      <c r="B62" s="201"/>
      <c r="C62" s="202"/>
      <c r="D62" s="203"/>
      <c r="E62" s="203"/>
      <c r="F62" s="204"/>
      <c r="G62" s="204"/>
      <c r="H62" s="204"/>
      <c r="I62" s="204"/>
      <c r="J62" s="204"/>
      <c r="K62" s="204"/>
      <c r="L62" s="204"/>
      <c r="M62" s="204"/>
      <c r="N62" s="201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1"/>
      <c r="AC62" s="201"/>
      <c r="AD62" s="201"/>
      <c r="AE62" s="201"/>
      <c r="AF62" s="201"/>
    </row>
    <row r="63" spans="1:32" s="28" customFormat="1" ht="15" customHeight="1">
      <c r="F63" s="26"/>
      <c r="G63" s="26"/>
      <c r="H63" s="26"/>
      <c r="I63" s="26"/>
      <c r="J63" s="26"/>
      <c r="K63" s="26"/>
      <c r="L63" s="26"/>
      <c r="Q63" s="26"/>
      <c r="R63" s="26"/>
      <c r="S63" s="26"/>
      <c r="T63" s="26"/>
      <c r="X63" s="26"/>
      <c r="Y63" s="26"/>
      <c r="Z63" s="26"/>
      <c r="AA63" s="26"/>
    </row>
    <row r="64" spans="1:32" ht="3.75" hidden="1" customHeight="1">
      <c r="C64" s="103"/>
      <c r="D64" s="103"/>
      <c r="E64" s="103"/>
      <c r="F64" s="103"/>
      <c r="G64" s="103"/>
      <c r="H64" s="103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3"/>
      <c r="V64" s="103"/>
    </row>
    <row r="65" spans="1:32" s="153" customFormat="1" ht="102" customHeight="1">
      <c r="A65" s="402"/>
      <c r="B65" s="402"/>
      <c r="C65" s="402"/>
      <c r="D65" s="402"/>
      <c r="E65" s="402"/>
      <c r="F65" s="402"/>
      <c r="G65" s="402"/>
      <c r="H65" s="402"/>
      <c r="I65" s="402"/>
      <c r="J65" s="40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403"/>
      <c r="AE65" s="403"/>
      <c r="AF65" s="403"/>
    </row>
    <row r="66" spans="1:32"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</row>
    <row r="67" spans="1:32">
      <c r="C67" s="105"/>
    </row>
    <row r="70" spans="1:32">
      <c r="C70" s="106"/>
    </row>
    <row r="71" spans="1:32">
      <c r="C71" s="106"/>
    </row>
    <row r="72" spans="1:32">
      <c r="C72" s="106"/>
    </row>
    <row r="73" spans="1:32">
      <c r="C73" s="106"/>
    </row>
    <row r="74" spans="1:32">
      <c r="C74" s="106"/>
    </row>
    <row r="75" spans="1:32">
      <c r="C75" s="106"/>
    </row>
    <row r="76" spans="1:32">
      <c r="C76" s="106"/>
    </row>
  </sheetData>
  <sheetProtection formatCells="0" formatColumns="0" formatRows="0" insertRows="0" deleteRows="0"/>
  <mergeCells count="297">
    <mergeCell ref="A65:J65"/>
    <mergeCell ref="AD65:AF65"/>
    <mergeCell ref="W60:AA60"/>
    <mergeCell ref="B61:G61"/>
    <mergeCell ref="AB61:AF61"/>
    <mergeCell ref="M60:Q60"/>
    <mergeCell ref="A60:G60"/>
    <mergeCell ref="AD1:AF1"/>
    <mergeCell ref="AD2:AF2"/>
    <mergeCell ref="T55:U55"/>
    <mergeCell ref="V55:Z55"/>
    <mergeCell ref="T53:U53"/>
    <mergeCell ref="V53:Z53"/>
    <mergeCell ref="T54:U54"/>
    <mergeCell ref="V54:Z54"/>
    <mergeCell ref="T49:U49"/>
    <mergeCell ref="V49:Z49"/>
    <mergeCell ref="T52:U52"/>
    <mergeCell ref="V52:Z52"/>
    <mergeCell ref="T51:U51"/>
    <mergeCell ref="V51:Z51"/>
    <mergeCell ref="R55:S55"/>
    <mergeCell ref="H55:I55"/>
    <mergeCell ref="L55:M55"/>
    <mergeCell ref="N55:O55"/>
    <mergeCell ref="J55:K55"/>
    <mergeCell ref="P55:Q55"/>
    <mergeCell ref="V50:Z50"/>
    <mergeCell ref="V48:Z48"/>
    <mergeCell ref="P46:Q46"/>
    <mergeCell ref="R46:S46"/>
    <mergeCell ref="V47:Z47"/>
    <mergeCell ref="T46:U46"/>
    <mergeCell ref="R47:S47"/>
    <mergeCell ref="T47:U47"/>
    <mergeCell ref="P49:Q49"/>
    <mergeCell ref="T48:U48"/>
    <mergeCell ref="T50:U50"/>
    <mergeCell ref="R52:S52"/>
    <mergeCell ref="R51:S51"/>
    <mergeCell ref="P51:Q51"/>
    <mergeCell ref="J52:K52"/>
    <mergeCell ref="L52:M52"/>
    <mergeCell ref="N52:O52"/>
    <mergeCell ref="P52:Q52"/>
    <mergeCell ref="F47:G47"/>
    <mergeCell ref="L47:M47"/>
    <mergeCell ref="D48:E48"/>
    <mergeCell ref="F48:G48"/>
    <mergeCell ref="R49:S49"/>
    <mergeCell ref="N48:O48"/>
    <mergeCell ref="H50:I50"/>
    <mergeCell ref="J50:K50"/>
    <mergeCell ref="L50:M50"/>
    <mergeCell ref="N50:O50"/>
    <mergeCell ref="P47:Q47"/>
    <mergeCell ref="N47:O47"/>
    <mergeCell ref="N49:O49"/>
    <mergeCell ref="H48:I48"/>
    <mergeCell ref="J48:K48"/>
    <mergeCell ref="P48:Q48"/>
    <mergeCell ref="R48:S48"/>
    <mergeCell ref="P50:Q50"/>
    <mergeCell ref="R50:S50"/>
    <mergeCell ref="AE23:AF23"/>
    <mergeCell ref="AE22:AF22"/>
    <mergeCell ref="J44:K46"/>
    <mergeCell ref="L44:U44"/>
    <mergeCell ref="V44:Z46"/>
    <mergeCell ref="P45:U45"/>
    <mergeCell ref="L45:M46"/>
    <mergeCell ref="AA24:AB24"/>
    <mergeCell ref="N45:O46"/>
    <mergeCell ref="Q30:T30"/>
    <mergeCell ref="R22:V22"/>
    <mergeCell ref="AC22:AD22"/>
    <mergeCell ref="AC24:AD24"/>
    <mergeCell ref="AE24:AF24"/>
    <mergeCell ref="O31:O32"/>
    <mergeCell ref="Q31:Q32"/>
    <mergeCell ref="R31:R32"/>
    <mergeCell ref="U30:X30"/>
    <mergeCell ref="S31:S32"/>
    <mergeCell ref="T31:T32"/>
    <mergeCell ref="P31:P32"/>
    <mergeCell ref="B30:L32"/>
    <mergeCell ref="M31:M32"/>
    <mergeCell ref="W25:X25"/>
    <mergeCell ref="AC23:AD23"/>
    <mergeCell ref="W22:X22"/>
    <mergeCell ref="D23:G23"/>
    <mergeCell ref="H23:Q23"/>
    <mergeCell ref="R23:V23"/>
    <mergeCell ref="W23:X23"/>
    <mergeCell ref="Y22:Z22"/>
    <mergeCell ref="AA22:AB22"/>
    <mergeCell ref="D22:G22"/>
    <mergeCell ref="H22:Q22"/>
    <mergeCell ref="Y20:Z20"/>
    <mergeCell ref="R21:V21"/>
    <mergeCell ref="W21:X21"/>
    <mergeCell ref="Y21:Z21"/>
    <mergeCell ref="Y18:Z19"/>
    <mergeCell ref="D20:G20"/>
    <mergeCell ref="AA18:AB19"/>
    <mergeCell ref="W17:AF17"/>
    <mergeCell ref="AE20:AF20"/>
    <mergeCell ref="AA21:AB21"/>
    <mergeCell ref="AE21:AF21"/>
    <mergeCell ref="AC21:AD21"/>
    <mergeCell ref="AA20:AB20"/>
    <mergeCell ref="AC20:AD20"/>
    <mergeCell ref="D21:G21"/>
    <mergeCell ref="H21:Q21"/>
    <mergeCell ref="W20:X20"/>
    <mergeCell ref="X11:Z11"/>
    <mergeCell ref="AE18:AF19"/>
    <mergeCell ref="AC18:AD19"/>
    <mergeCell ref="U12:W12"/>
    <mergeCell ref="AA12:AC12"/>
    <mergeCell ref="R17:V19"/>
    <mergeCell ref="R11:T11"/>
    <mergeCell ref="N8:Q8"/>
    <mergeCell ref="R12:T12"/>
    <mergeCell ref="B9:C9"/>
    <mergeCell ref="AD9:AF9"/>
    <mergeCell ref="AA10:AC10"/>
    <mergeCell ref="AD10:AF10"/>
    <mergeCell ref="X10:Z10"/>
    <mergeCell ref="U9:W9"/>
    <mergeCell ref="AD8:AF8"/>
    <mergeCell ref="N10:Q10"/>
    <mergeCell ref="N9:Q9"/>
    <mergeCell ref="AA8:AC8"/>
    <mergeCell ref="AA9:AC9"/>
    <mergeCell ref="D10:F10"/>
    <mergeCell ref="X9:Z9"/>
    <mergeCell ref="A5:A6"/>
    <mergeCell ref="B5:C6"/>
    <mergeCell ref="B7:C7"/>
    <mergeCell ref="B8:C8"/>
    <mergeCell ref="R8:T8"/>
    <mergeCell ref="B22:C22"/>
    <mergeCell ref="N11:Q11"/>
    <mergeCell ref="A17:A19"/>
    <mergeCell ref="D17:G19"/>
    <mergeCell ref="H17:Q19"/>
    <mergeCell ref="H20:Q20"/>
    <mergeCell ref="A12:M12"/>
    <mergeCell ref="N12:Q12"/>
    <mergeCell ref="R20:V20"/>
    <mergeCell ref="B21:C21"/>
    <mergeCell ref="B20:C20"/>
    <mergeCell ref="G11:M11"/>
    <mergeCell ref="G8:M8"/>
    <mergeCell ref="G9:M9"/>
    <mergeCell ref="G10:M10"/>
    <mergeCell ref="D5:F6"/>
    <mergeCell ref="D7:F7"/>
    <mergeCell ref="D8:F8"/>
    <mergeCell ref="D9:F9"/>
    <mergeCell ref="AA7:AC7"/>
    <mergeCell ref="X7:Z7"/>
    <mergeCell ref="X8:Z8"/>
    <mergeCell ref="B10:C10"/>
    <mergeCell ref="B11:C11"/>
    <mergeCell ref="B17:C19"/>
    <mergeCell ref="N5:Q6"/>
    <mergeCell ref="N7:Q7"/>
    <mergeCell ref="R5:AF5"/>
    <mergeCell ref="R7:T7"/>
    <mergeCell ref="R6:T6"/>
    <mergeCell ref="AD6:AF6"/>
    <mergeCell ref="U7:W7"/>
    <mergeCell ref="AD7:AF7"/>
    <mergeCell ref="U6:W6"/>
    <mergeCell ref="X6:Z6"/>
    <mergeCell ref="AA6:AC6"/>
    <mergeCell ref="R10:T10"/>
    <mergeCell ref="R9:T9"/>
    <mergeCell ref="U11:W11"/>
    <mergeCell ref="U10:W10"/>
    <mergeCell ref="W18:X19"/>
    <mergeCell ref="X12:Z12"/>
    <mergeCell ref="AA11:AC11"/>
    <mergeCell ref="F54:G54"/>
    <mergeCell ref="B50:C50"/>
    <mergeCell ref="B52:C52"/>
    <mergeCell ref="H51:I51"/>
    <mergeCell ref="J51:K51"/>
    <mergeCell ref="L51:M51"/>
    <mergeCell ref="N51:O51"/>
    <mergeCell ref="H52:I52"/>
    <mergeCell ref="R54:S54"/>
    <mergeCell ref="L54:M54"/>
    <mergeCell ref="N54:O54"/>
    <mergeCell ref="P54:Q54"/>
    <mergeCell ref="P53:Q53"/>
    <mergeCell ref="R53:S53"/>
    <mergeCell ref="L53:M53"/>
    <mergeCell ref="N53:O53"/>
    <mergeCell ref="H53:I53"/>
    <mergeCell ref="J53:K53"/>
    <mergeCell ref="H54:I54"/>
    <mergeCell ref="J54:K54"/>
    <mergeCell ref="B24:C24"/>
    <mergeCell ref="B35:L35"/>
    <mergeCell ref="B36:L36"/>
    <mergeCell ref="A30:A32"/>
    <mergeCell ref="Y23:Z23"/>
    <mergeCell ref="D24:G24"/>
    <mergeCell ref="W24:X24"/>
    <mergeCell ref="A25:V25"/>
    <mergeCell ref="Y24:Z24"/>
    <mergeCell ref="Y25:Z25"/>
    <mergeCell ref="Y30:AB30"/>
    <mergeCell ref="H24:Q24"/>
    <mergeCell ref="R24:V24"/>
    <mergeCell ref="AA25:AB25"/>
    <mergeCell ref="Z29:AB29"/>
    <mergeCell ref="Y31:Y32"/>
    <mergeCell ref="Z31:Z32"/>
    <mergeCell ref="AA31:AA32"/>
    <mergeCell ref="M30:P30"/>
    <mergeCell ref="N31:N32"/>
    <mergeCell ref="AA54:AF54"/>
    <mergeCell ref="AA55:AF55"/>
    <mergeCell ref="AC31:AC32"/>
    <mergeCell ref="AD31:AD32"/>
    <mergeCell ref="AE31:AE32"/>
    <mergeCell ref="AF31:AF32"/>
    <mergeCell ref="AB31:AB32"/>
    <mergeCell ref="B48:C48"/>
    <mergeCell ref="J49:K49"/>
    <mergeCell ref="L49:M49"/>
    <mergeCell ref="B51:C51"/>
    <mergeCell ref="D53:E53"/>
    <mergeCell ref="F53:G53"/>
    <mergeCell ref="D51:E51"/>
    <mergeCell ref="F51:G51"/>
    <mergeCell ref="F52:G52"/>
    <mergeCell ref="A55:E55"/>
    <mergeCell ref="F55:G55"/>
    <mergeCell ref="D50:E50"/>
    <mergeCell ref="F50:G50"/>
    <mergeCell ref="B53:C53"/>
    <mergeCell ref="B54:C54"/>
    <mergeCell ref="D52:E52"/>
    <mergeCell ref="D54:E54"/>
    <mergeCell ref="AA50:AF50"/>
    <mergeCell ref="AA51:AF51"/>
    <mergeCell ref="AA52:AF52"/>
    <mergeCell ref="AA53:AF53"/>
    <mergeCell ref="A39:L39"/>
    <mergeCell ref="AA47:AF47"/>
    <mergeCell ref="AA48:AF48"/>
    <mergeCell ref="AA49:AF49"/>
    <mergeCell ref="D49:E49"/>
    <mergeCell ref="F49:G49"/>
    <mergeCell ref="H49:I49"/>
    <mergeCell ref="H47:I47"/>
    <mergeCell ref="J47:K47"/>
    <mergeCell ref="L48:M48"/>
    <mergeCell ref="B47:C47"/>
    <mergeCell ref="B49:C49"/>
    <mergeCell ref="AA44:AF46"/>
    <mergeCell ref="AD43:AF43"/>
    <mergeCell ref="A44:A46"/>
    <mergeCell ref="D44:E46"/>
    <mergeCell ref="F44:G46"/>
    <mergeCell ref="H44:I46"/>
    <mergeCell ref="B44:C46"/>
    <mergeCell ref="D47:E47"/>
    <mergeCell ref="A3:AF3"/>
    <mergeCell ref="A15:AF15"/>
    <mergeCell ref="A28:AF28"/>
    <mergeCell ref="A42:AF42"/>
    <mergeCell ref="B33:L33"/>
    <mergeCell ref="B34:L34"/>
    <mergeCell ref="U31:U32"/>
    <mergeCell ref="V31:V32"/>
    <mergeCell ref="AC30:AF30"/>
    <mergeCell ref="G7:M7"/>
    <mergeCell ref="D11:F11"/>
    <mergeCell ref="G5:M6"/>
    <mergeCell ref="B37:L37"/>
    <mergeCell ref="A38:L38"/>
    <mergeCell ref="W31:W32"/>
    <mergeCell ref="X31:X32"/>
    <mergeCell ref="AD29:AF29"/>
    <mergeCell ref="AA23:AB23"/>
    <mergeCell ref="AC25:AD25"/>
    <mergeCell ref="AE25:AF25"/>
    <mergeCell ref="U8:W8"/>
    <mergeCell ref="AD12:AF12"/>
    <mergeCell ref="AD11:AF11"/>
    <mergeCell ref="B23:C23"/>
  </mergeCells>
  <phoneticPr fontId="3" type="noConversion"/>
  <pageMargins left="0.59055118110236227" right="0.59055118110236227" top="0.78740157480314965" bottom="0.39370078740157483" header="0.31496062992125984" footer="0.31496062992125984"/>
  <pageSetup paperSize="9" scale="35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фінплан - зведені показники</vt:lpstr>
      <vt:lpstr>1. Фін результат</vt:lpstr>
      <vt:lpstr>2. Розрахунки з бюджетом</vt:lpstr>
      <vt:lpstr>3. Рух грошових коштів</vt:lpstr>
      <vt:lpstr>4. Кап. інвестиції</vt:lpstr>
      <vt:lpstr> 5. Коефіцієнти</vt:lpstr>
      <vt:lpstr>6.1. Інша інфо_1</vt:lpstr>
      <vt:lpstr>6.2. Інша інфо_2</vt:lpstr>
      <vt:lpstr>' 5. Коефіцієнти'!Заголовки_для_печати</vt:lpstr>
      <vt:lpstr>'1. Фін результат'!Заголовки_для_печати</vt:lpstr>
      <vt:lpstr>'2. Розрахунки з бюджетом'!Заголовки_для_печати</vt:lpstr>
      <vt:lpstr>'3. Рух грошових коштів'!Заголовки_для_печати</vt:lpstr>
      <vt:lpstr>'фінплан - зведені показники'!Заголовки_для_печати</vt:lpstr>
      <vt:lpstr>' 5. Коефіцієнти'!Область_печати</vt:lpstr>
      <vt:lpstr>'1. Фін результат'!Область_печати</vt:lpstr>
      <vt:lpstr>'2. Розрахунки з бюджетом'!Область_печати</vt:lpstr>
      <vt:lpstr>'3. Рух грошових коштів'!Область_печати</vt:lpstr>
      <vt:lpstr>'4. Кап. інвестиції'!Область_печати</vt:lpstr>
      <vt:lpstr>'6.1. Інша інфо_1'!Область_печати</vt:lpstr>
      <vt:lpstr>'6.2. Інша інфо_2'!Область_печати</vt:lpstr>
      <vt:lpstr>'фінплан - зведені показники'!Область_печати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Osipenko</dc:creator>
  <cp:lastModifiedBy>User</cp:lastModifiedBy>
  <cp:lastPrinted>2020-02-06T14:43:08Z</cp:lastPrinted>
  <dcterms:created xsi:type="dcterms:W3CDTF">2003-03-13T16:00:22Z</dcterms:created>
  <dcterms:modified xsi:type="dcterms:W3CDTF">2020-02-13T10:25:39Z</dcterms:modified>
</cp:coreProperties>
</file>