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80" windowHeight="10155"/>
  </bookViews>
  <sheets>
    <sheet name="Лист1" sheetId="1" r:id="rId1"/>
  </sheets>
  <definedNames>
    <definedName name="_xlnm.Print_Titles" localSheetId="0">Лист1!$A:$C</definedName>
  </definedNames>
  <calcPr calcId="124519" fullCalcOnLoad="1"/>
</workbook>
</file>

<file path=xl/calcChain.xml><?xml version="1.0" encoding="utf-8"?>
<calcChain xmlns="http://schemas.openxmlformats.org/spreadsheetml/2006/main">
  <c r="D98" i="1"/>
  <c r="E80"/>
  <c r="F80"/>
  <c r="E47"/>
  <c r="F47"/>
  <c r="G47"/>
  <c r="D47"/>
  <c r="D80"/>
  <c r="E78"/>
  <c r="F78"/>
  <c r="D78"/>
  <c r="E74"/>
  <c r="F74"/>
  <c r="D74"/>
  <c r="E41"/>
  <c r="F41"/>
  <c r="D41"/>
  <c r="E35"/>
  <c r="F35"/>
  <c r="D35"/>
  <c r="E22"/>
  <c r="F22"/>
  <c r="F19"/>
  <c r="D33"/>
  <c r="D18"/>
  <c r="E19"/>
  <c r="E18"/>
  <c r="D19"/>
  <c r="D22"/>
  <c r="H22"/>
  <c r="E20"/>
  <c r="F20"/>
  <c r="H20"/>
  <c r="D20"/>
  <c r="E10"/>
  <c r="F10"/>
  <c r="F32"/>
  <c r="D10"/>
  <c r="D32"/>
  <c r="E15"/>
  <c r="F15"/>
  <c r="D15"/>
  <c r="E16"/>
  <c r="F16"/>
  <c r="H16"/>
  <c r="D16"/>
  <c r="F11"/>
  <c r="E11"/>
  <c r="D11"/>
  <c r="H11"/>
  <c r="E12"/>
  <c r="F12"/>
  <c r="H12"/>
  <c r="D12"/>
  <c r="E32"/>
  <c r="G27"/>
  <c r="H27"/>
  <c r="F88"/>
  <c r="F86"/>
  <c r="F92"/>
  <c r="G80"/>
  <c r="H79"/>
  <c r="G79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6"/>
  <c r="G46"/>
  <c r="H44"/>
  <c r="G44"/>
  <c r="H43"/>
  <c r="G43"/>
  <c r="H42"/>
  <c r="G42"/>
  <c r="G41"/>
  <c r="H40"/>
  <c r="G40"/>
  <c r="H39"/>
  <c r="G39"/>
  <c r="H38"/>
  <c r="G38"/>
  <c r="H37"/>
  <c r="G37"/>
  <c r="H36"/>
  <c r="G36"/>
  <c r="G35"/>
  <c r="H31"/>
  <c r="H30"/>
  <c r="H29"/>
  <c r="H28"/>
  <c r="H26"/>
  <c r="H25"/>
  <c r="H24"/>
  <c r="H23"/>
  <c r="H21"/>
  <c r="H17"/>
  <c r="H14"/>
  <c r="H13"/>
  <c r="H9"/>
  <c r="H8"/>
  <c r="H7"/>
  <c r="H6"/>
  <c r="G31"/>
  <c r="G30"/>
  <c r="G29"/>
  <c r="G28"/>
  <c r="G26"/>
  <c r="G25"/>
  <c r="G24"/>
  <c r="G23"/>
  <c r="G22"/>
  <c r="G21"/>
  <c r="G20"/>
  <c r="G17"/>
  <c r="G15"/>
  <c r="G14"/>
  <c r="G13"/>
  <c r="G11"/>
  <c r="G9"/>
  <c r="G8"/>
  <c r="G7"/>
  <c r="G6"/>
  <c r="E33"/>
  <c r="G32"/>
  <c r="G10"/>
  <c r="H10"/>
  <c r="H32"/>
  <c r="H15"/>
  <c r="G16"/>
  <c r="G12"/>
  <c r="H80"/>
  <c r="H78"/>
  <c r="H47"/>
  <c r="H41"/>
  <c r="H35"/>
  <c r="G19"/>
  <c r="F18"/>
  <c r="H19"/>
  <c r="H18"/>
  <c r="G18"/>
  <c r="F33"/>
  <c r="G33"/>
  <c r="H33"/>
</calcChain>
</file>

<file path=xl/sharedStrings.xml><?xml version="1.0" encoding="utf-8"?>
<sst xmlns="http://schemas.openxmlformats.org/spreadsheetml/2006/main" count="162" uniqueCount="146">
  <si>
    <t>На 30.09.2019</t>
  </si>
  <si>
    <t>грн.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</si>
  <si>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</si>
  <si>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</si>
  <si>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</si>
  <si>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</si>
  <si>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</si>
  <si>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</si>
  <si>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</si>
  <si>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</si>
  <si>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</si>
  <si>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</si>
  <si>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</si>
  <si>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</si>
  <si>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</si>
  <si>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</si>
  <si>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</si>
  <si>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</si>
  <si>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</si>
  <si>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</si>
  <si>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</si>
  <si>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</si>
  <si>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</si>
  <si>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</si>
  <si>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</si>
  <si>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</si>
  <si>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Всього без урахування трансферт</t>
  </si>
  <si>
    <t>ДОХОДИ ЗАГАЛЬНОГО ФОНДУ</t>
  </si>
  <si>
    <t>Код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</si>
  <si>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</si>
  <si>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</si>
  <si>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</si>
  <si>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</si>
  <si>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</si>
  <si>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</si>
  <si>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</si>
  <si>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</si>
  <si>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</si>
  <si>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</si>
  <si>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</si>
  <si>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</si>
  <si>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</si>
  <si>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</si>
  <si>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</si>
  <si>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</si>
  <si>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</si>
  <si>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2142</t>
  </si>
  <si>
    <t>Програми і централізовані заходи боротьби з туберкульозом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</si>
  <si>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</si>
  <si>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</si>
  <si>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</si>
  <si>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</si>
  <si>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2145</t>
  </si>
  <si>
    <t>Централізовані заходи з лікування онкологічних хворих</t>
  </si>
  <si>
    <t>3000</t>
  </si>
  <si>
    <t>Соціальний захист та соціальне забезпечення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</si>
  <si>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</si>
  <si>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</si>
  <si>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</si>
  <si>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</si>
  <si>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</si>
  <si>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</si>
  <si>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</si>
  <si>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</si>
  <si>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</si>
  <si>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</si>
  <si>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</si>
  <si>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</si>
  <si>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3041</t>
  </si>
  <si>
    <t>Надання допомоги у зв`язку з вагітністю і пологами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</si>
  <si>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</si>
  <si>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</si>
  <si>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</si>
  <si>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</si>
  <si>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</si>
  <si>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</si>
  <si>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</si>
  <si>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</si>
  <si>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</si>
  <si>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</si>
  <si>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</si>
  <si>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</si>
  <si>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</si>
  <si>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</si>
  <si>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</si>
  <si>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</si>
  <si>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</si>
  <si>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</si>
  <si>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</si>
  <si>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</si>
  <si>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</si>
  <si>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</si>
  <si>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3087</t>
  </si>
  <si>
    <t>Надання допомоги на дітей, які виховуються у багатодітних сім`ях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</si>
  <si>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</si>
  <si>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</si>
  <si>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</si>
  <si>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</si>
  <si>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</si>
  <si>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</si>
  <si>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</si>
  <si>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</si>
  <si>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</si>
  <si>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</si>
  <si>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</si>
  <si>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</si>
  <si>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</si>
  <si>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</si>
  <si>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</si>
  <si>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</si>
  <si>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</si>
  <si>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</si>
  <si>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</si>
  <si>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</si>
  <si>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</si>
  <si>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</si>
  <si>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</si>
  <si>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</si>
  <si>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</si>
  <si>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</si>
  <si>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ВИДАТКИ ЗАГАЛЬНОГО ФОНДУ</t>
  </si>
  <si>
    <t>Всього доходів загального фонду</t>
  </si>
  <si>
    <t>ФІНАНСУВАННЯ ЗАГАЛЬНОГО ФОНДУ</t>
  </si>
  <si>
    <t>Дефіцит (-)/профіцит(+)</t>
  </si>
  <si>
    <t xml:space="preserve">Внутрішнє фінансування </t>
  </si>
  <si>
    <t>Одержано (позички)</t>
  </si>
  <si>
    <t>Повернено (позички)</t>
  </si>
  <si>
    <t>Фінансування за рахунок залишків коштів на рахунках бюджетних установ</t>
  </si>
  <si>
    <t>Фінансування за рахунок залишків коштів на рахунках бюджетів</t>
  </si>
  <si>
    <t>На початок періоду</t>
  </si>
  <si>
    <t>На кінець періоду</t>
  </si>
  <si>
    <t>Кошти, що передаються із загального фонду до бюджету розвитку (спеціального фонду)</t>
  </si>
  <si>
    <t>Фінансування за активними операціями</t>
  </si>
  <si>
    <t>Зміна обсягів бюджетних коштів</t>
  </si>
  <si>
    <t>ККД</t>
  </si>
  <si>
    <t>% викон.до плану на період</t>
  </si>
  <si>
    <t>% викон.до річного плану</t>
  </si>
  <si>
    <t>Всього видатків загального фонду</t>
  </si>
  <si>
    <t>Разом коштів отриманих з усіх джерел фінансування</t>
  </si>
  <si>
    <t>Інші розрахунки</t>
  </si>
  <si>
    <t>Начальник фінансового відділу райдержадміністрації                                                             Т.О.Дусь</t>
  </si>
  <si>
    <t xml:space="preserve">ДАНІ ПРО ВИКОНАННЯ ЗАГАЛЬНОГО ФОНДУ РАЙОННОГО БЮДЖЕТУ КУЛИКІВСЬКОГО РАЙОНУ  </t>
  </si>
  <si>
    <t xml:space="preserve">План на звітний період </t>
  </si>
  <si>
    <t>Виконано за звітний період</t>
  </si>
  <si>
    <t xml:space="preserve">за 2019 рік   </t>
  </si>
  <si>
    <t>Субвенція з місцевого бюджету на проєктні, будівельно-ремонтні роботи, придбання житла та приміщень для розвитку сімейних та інших форм виховання , наближених до сімейних, та забезпечення житлом дітей- сиріт, дітей, позбавлених батьківського піклування, осіб з їх числа.</t>
  </si>
</sst>
</file>

<file path=xl/styles.xml><?xml version="1.0" encoding="utf-8"?>
<styleSheet xmlns="http://schemas.openxmlformats.org/spreadsheetml/2006/main">
  <numFmts count="3">
    <numFmt numFmtId="180" formatCode="#0.00"/>
    <numFmt numFmtId="181" formatCode="#0.0"/>
    <numFmt numFmtId="183" formatCode="0.0"/>
  </numFmts>
  <fonts count="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180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181" fontId="0" fillId="0" borderId="1" xfId="0" applyNumberFormat="1" applyBorder="1"/>
    <xf numFmtId="183" fontId="0" fillId="0" borderId="1" xfId="0" applyNumberFormat="1" applyBorder="1"/>
    <xf numFmtId="0" fontId="3" fillId="0" borderId="0" xfId="0" applyFont="1" applyAlignment="1"/>
    <xf numFmtId="0" fontId="2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80" fontId="2" fillId="0" borderId="1" xfId="0" applyNumberFormat="1" applyFont="1" applyFill="1" applyBorder="1" applyAlignment="1">
      <alignment vertical="center" wrapText="1"/>
    </xf>
    <xf numFmtId="181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80" fontId="2" fillId="2" borderId="1" xfId="0" applyNumberFormat="1" applyFont="1" applyFill="1" applyBorder="1"/>
    <xf numFmtId="181" fontId="2" fillId="2" borderId="1" xfId="0" applyNumberFormat="1" applyFont="1" applyFill="1" applyBorder="1"/>
    <xf numFmtId="183" fontId="2" fillId="2" borderId="1" xfId="0" applyNumberFormat="1" applyFont="1" applyFill="1" applyBorder="1"/>
    <xf numFmtId="180" fontId="4" fillId="2" borderId="1" xfId="0" applyNumberFormat="1" applyFont="1" applyFill="1" applyBorder="1"/>
    <xf numFmtId="181" fontId="4" fillId="2" borderId="1" xfId="0" applyNumberFormat="1" applyFont="1" applyFill="1" applyBorder="1"/>
    <xf numFmtId="183" fontId="4" fillId="2" borderId="1" xfId="0" applyNumberFormat="1" applyFont="1" applyFill="1" applyBorder="1"/>
    <xf numFmtId="180" fontId="0" fillId="0" borderId="1" xfId="0" applyNumberFormat="1" applyBorder="1" applyAlignment="1">
      <alignment horizontal="right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80" fontId="0" fillId="0" borderId="1" xfId="0" applyNumberForma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2" fillId="0" borderId="1" xfId="0" applyNumberFormat="1" applyFont="1" applyFill="1" applyBorder="1"/>
    <xf numFmtId="2" fontId="0" fillId="0" borderId="1" xfId="0" applyNumberForma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0" fontId="4" fillId="2" borderId="1" xfId="0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83" workbookViewId="0">
      <selection activeCell="M81" sqref="M81"/>
    </sheetView>
  </sheetViews>
  <sheetFormatPr defaultRowHeight="12.75"/>
  <cols>
    <col min="1" max="1" width="0.140625" customWidth="1"/>
    <col min="3" max="3" width="37.7109375" customWidth="1"/>
    <col min="4" max="5" width="13.85546875" customWidth="1"/>
    <col min="6" max="6" width="11.5703125" bestFit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9" t="s">
        <v>0</v>
      </c>
      <c r="B2" s="41" t="s">
        <v>141</v>
      </c>
      <c r="C2" s="41"/>
      <c r="D2" s="41"/>
      <c r="E2" s="41"/>
      <c r="F2" s="41"/>
      <c r="G2" s="41"/>
      <c r="H2" s="41"/>
      <c r="I2" s="10"/>
      <c r="J2" s="10"/>
    </row>
    <row r="3" spans="1:10" ht="18">
      <c r="A3" s="9"/>
      <c r="B3" s="41" t="s">
        <v>144</v>
      </c>
      <c r="C3" s="41"/>
      <c r="D3" s="41"/>
      <c r="E3" s="41"/>
      <c r="F3" s="41"/>
      <c r="G3" s="41"/>
      <c r="H3" s="41"/>
      <c r="I3" s="10"/>
      <c r="J3" s="10"/>
    </row>
    <row r="4" spans="1:10">
      <c r="H4" s="17" t="s">
        <v>1</v>
      </c>
    </row>
    <row r="5" spans="1:10" ht="66.75" customHeight="1">
      <c r="A5" s="5"/>
      <c r="B5" s="16" t="s">
        <v>134</v>
      </c>
      <c r="C5" s="16" t="s">
        <v>27</v>
      </c>
      <c r="D5" s="11" t="s">
        <v>29</v>
      </c>
      <c r="E5" s="11" t="s">
        <v>142</v>
      </c>
      <c r="F5" s="11" t="s">
        <v>143</v>
      </c>
      <c r="G5" s="2" t="s">
        <v>135</v>
      </c>
      <c r="H5" s="2" t="s">
        <v>136</v>
      </c>
    </row>
    <row r="6" spans="1:10" ht="16.5" customHeight="1">
      <c r="A6" s="3"/>
      <c r="B6" s="3">
        <v>10000000</v>
      </c>
      <c r="C6" s="3" t="s">
        <v>2</v>
      </c>
      <c r="D6" s="4">
        <v>47600</v>
      </c>
      <c r="E6" s="4">
        <v>47600</v>
      </c>
      <c r="F6" s="4">
        <v>47601.24</v>
      </c>
      <c r="G6" s="7">
        <f t="shared" ref="G6:G33" si="0">IF(E6=0,0,F6/E6*100)</f>
        <v>100.00260504201681</v>
      </c>
      <c r="H6" s="8">
        <f>F6/D6*100</f>
        <v>100.00260504201681</v>
      </c>
    </row>
    <row r="7" spans="1:10" ht="25.5">
      <c r="A7" s="3"/>
      <c r="B7" s="3">
        <v>13000000</v>
      </c>
      <c r="C7" s="6" t="s">
        <v>3</v>
      </c>
      <c r="D7" s="4">
        <v>47600</v>
      </c>
      <c r="E7" s="4">
        <v>47600</v>
      </c>
      <c r="F7" s="4">
        <v>47601.24</v>
      </c>
      <c r="G7" s="7">
        <f t="shared" si="0"/>
        <v>100.00260504201681</v>
      </c>
      <c r="H7" s="8">
        <f t="shared" ref="H7:H33" si="1">F7/D7*100</f>
        <v>100.00260504201681</v>
      </c>
    </row>
    <row r="8" spans="1:10" ht="25.5">
      <c r="A8" s="3"/>
      <c r="B8" s="3">
        <v>13010000</v>
      </c>
      <c r="C8" s="6" t="s">
        <v>4</v>
      </c>
      <c r="D8" s="4">
        <v>47600</v>
      </c>
      <c r="E8" s="4">
        <v>47600</v>
      </c>
      <c r="F8" s="4">
        <v>47601.24</v>
      </c>
      <c r="G8" s="7">
        <f t="shared" si="0"/>
        <v>100.00260504201681</v>
      </c>
      <c r="H8" s="8">
        <f t="shared" si="1"/>
        <v>100.00260504201681</v>
      </c>
    </row>
    <row r="9" spans="1:10" ht="51">
      <c r="A9" s="3"/>
      <c r="B9" s="3">
        <v>13010100</v>
      </c>
      <c r="C9" s="6" t="s">
        <v>5</v>
      </c>
      <c r="D9" s="4">
        <v>47600</v>
      </c>
      <c r="E9" s="4">
        <v>47600</v>
      </c>
      <c r="F9" s="4">
        <v>47601.24</v>
      </c>
      <c r="G9" s="7">
        <f t="shared" si="0"/>
        <v>100.00260504201681</v>
      </c>
      <c r="H9" s="8">
        <f t="shared" si="1"/>
        <v>100.00260504201681</v>
      </c>
    </row>
    <row r="10" spans="1:10" ht="18.75" customHeight="1">
      <c r="A10" s="3"/>
      <c r="B10" s="3">
        <v>20000000</v>
      </c>
      <c r="C10" s="6" t="s">
        <v>6</v>
      </c>
      <c r="D10" s="4">
        <f>D11+D15</f>
        <v>14900</v>
      </c>
      <c r="E10" s="4">
        <f>E11+E15</f>
        <v>14900</v>
      </c>
      <c r="F10" s="4">
        <f>F11+F15</f>
        <v>90954.66</v>
      </c>
      <c r="G10" s="7">
        <f t="shared" si="0"/>
        <v>610.43395973154361</v>
      </c>
      <c r="H10" s="8">
        <f t="shared" si="1"/>
        <v>610.43395973154361</v>
      </c>
    </row>
    <row r="11" spans="1:10" ht="38.25">
      <c r="A11" s="3"/>
      <c r="B11" s="3">
        <v>22000000</v>
      </c>
      <c r="C11" s="6" t="s">
        <v>7</v>
      </c>
      <c r="D11" s="4">
        <f>D12</f>
        <v>9100</v>
      </c>
      <c r="E11" s="4">
        <f>E12</f>
        <v>9100</v>
      </c>
      <c r="F11" s="4">
        <f>F12</f>
        <v>16822.099999999999</v>
      </c>
      <c r="G11" s="7">
        <f t="shared" si="0"/>
        <v>184.85824175824175</v>
      </c>
      <c r="H11" s="8">
        <f t="shared" si="1"/>
        <v>184.85824175824175</v>
      </c>
    </row>
    <row r="12" spans="1:10" ht="25.5">
      <c r="A12" s="3"/>
      <c r="B12" s="3">
        <v>22010000</v>
      </c>
      <c r="C12" s="6" t="s">
        <v>8</v>
      </c>
      <c r="D12" s="4">
        <f>D13+D14</f>
        <v>9100</v>
      </c>
      <c r="E12" s="4">
        <f>E13+E14</f>
        <v>9100</v>
      </c>
      <c r="F12" s="4">
        <f>F13+F14</f>
        <v>16822.099999999999</v>
      </c>
      <c r="G12" s="7">
        <f t="shared" si="0"/>
        <v>184.85824175824175</v>
      </c>
      <c r="H12" s="8">
        <f t="shared" si="1"/>
        <v>184.85824175824175</v>
      </c>
    </row>
    <row r="13" spans="1:10" ht="51">
      <c r="A13" s="3"/>
      <c r="B13" s="3">
        <v>22010300</v>
      </c>
      <c r="C13" s="6" t="s">
        <v>9</v>
      </c>
      <c r="D13" s="4">
        <v>770</v>
      </c>
      <c r="E13" s="4">
        <v>770</v>
      </c>
      <c r="F13" s="4">
        <v>1412.1</v>
      </c>
      <c r="G13" s="7">
        <f t="shared" si="0"/>
        <v>183.38961038961037</v>
      </c>
      <c r="H13" s="8">
        <f t="shared" si="1"/>
        <v>183.38961038961037</v>
      </c>
    </row>
    <row r="14" spans="1:10" ht="38.25">
      <c r="A14" s="3"/>
      <c r="B14" s="3">
        <v>22012600</v>
      </c>
      <c r="C14" s="6" t="s">
        <v>10</v>
      </c>
      <c r="D14" s="24">
        <v>8330</v>
      </c>
      <c r="E14" s="4">
        <v>8330</v>
      </c>
      <c r="F14" s="4">
        <v>15410</v>
      </c>
      <c r="G14" s="7">
        <f t="shared" si="0"/>
        <v>184.9939975990396</v>
      </c>
      <c r="H14" s="8">
        <f t="shared" si="1"/>
        <v>184.9939975990396</v>
      </c>
    </row>
    <row r="15" spans="1:10" ht="15.75" customHeight="1">
      <c r="A15" s="3"/>
      <c r="B15" s="3">
        <v>24000000</v>
      </c>
      <c r="C15" s="6" t="s">
        <v>11</v>
      </c>
      <c r="D15" s="4">
        <f t="shared" ref="D15:F16" si="2">D16</f>
        <v>5800</v>
      </c>
      <c r="E15" s="4">
        <f t="shared" si="2"/>
        <v>5800</v>
      </c>
      <c r="F15" s="4">
        <f t="shared" si="2"/>
        <v>74132.56</v>
      </c>
      <c r="G15" s="7">
        <f t="shared" si="0"/>
        <v>1278.1475862068967</v>
      </c>
      <c r="H15" s="8">
        <f t="shared" si="1"/>
        <v>1278.1475862068967</v>
      </c>
    </row>
    <row r="16" spans="1:10" ht="17.25" customHeight="1">
      <c r="A16" s="3"/>
      <c r="B16" s="3">
        <v>24060000</v>
      </c>
      <c r="C16" s="6" t="s">
        <v>12</v>
      </c>
      <c r="D16" s="4">
        <f t="shared" si="2"/>
        <v>5800</v>
      </c>
      <c r="E16" s="4">
        <f t="shared" si="2"/>
        <v>5800</v>
      </c>
      <c r="F16" s="4">
        <f t="shared" si="2"/>
        <v>74132.56</v>
      </c>
      <c r="G16" s="7">
        <f t="shared" si="0"/>
        <v>1278.1475862068967</v>
      </c>
      <c r="H16" s="8">
        <f t="shared" si="1"/>
        <v>1278.1475862068967</v>
      </c>
    </row>
    <row r="17" spans="1:8" ht="17.25" customHeight="1">
      <c r="A17" s="3"/>
      <c r="B17" s="3">
        <v>24060300</v>
      </c>
      <c r="C17" s="6" t="s">
        <v>12</v>
      </c>
      <c r="D17" s="4">
        <v>5800</v>
      </c>
      <c r="E17" s="4">
        <v>5800</v>
      </c>
      <c r="F17" s="4">
        <v>74132.56</v>
      </c>
      <c r="G17" s="7">
        <f t="shared" si="0"/>
        <v>1278.1475862068967</v>
      </c>
      <c r="H17" s="8">
        <f t="shared" si="1"/>
        <v>1278.1475862068967</v>
      </c>
    </row>
    <row r="18" spans="1:8" ht="17.25" customHeight="1">
      <c r="A18" s="3"/>
      <c r="B18" s="3">
        <v>40000000</v>
      </c>
      <c r="C18" s="6" t="s">
        <v>13</v>
      </c>
      <c r="D18" s="4">
        <f>D19</f>
        <v>76250983.069999993</v>
      </c>
      <c r="E18" s="4">
        <f>E19</f>
        <v>76250983.069999993</v>
      </c>
      <c r="F18" s="4">
        <f>F19</f>
        <v>71655590.600000009</v>
      </c>
      <c r="G18" s="7">
        <f t="shared" si="0"/>
        <v>93.973333477181114</v>
      </c>
      <c r="H18" s="8">
        <f t="shared" si="1"/>
        <v>93.973333477181114</v>
      </c>
    </row>
    <row r="19" spans="1:8" ht="18" customHeight="1">
      <c r="A19" s="3"/>
      <c r="B19" s="3">
        <v>41000000</v>
      </c>
      <c r="C19" s="6" t="s">
        <v>14</v>
      </c>
      <c r="D19" s="4">
        <f>D20+D22</f>
        <v>76250983.069999993</v>
      </c>
      <c r="E19" s="4">
        <f>E20+E22</f>
        <v>76250983.069999993</v>
      </c>
      <c r="F19" s="4">
        <f>F20+F22</f>
        <v>71655590.600000009</v>
      </c>
      <c r="G19" s="7">
        <f t="shared" si="0"/>
        <v>93.973333477181114</v>
      </c>
      <c r="H19" s="8">
        <f t="shared" si="1"/>
        <v>93.973333477181114</v>
      </c>
    </row>
    <row r="20" spans="1:8" ht="25.5">
      <c r="A20" s="3"/>
      <c r="B20" s="3">
        <v>41040000</v>
      </c>
      <c r="C20" s="6" t="s">
        <v>15</v>
      </c>
      <c r="D20" s="4">
        <f>D21</f>
        <v>1691500</v>
      </c>
      <c r="E20" s="4">
        <f>E21</f>
        <v>1691500</v>
      </c>
      <c r="F20" s="4">
        <f>F21</f>
        <v>1691500</v>
      </c>
      <c r="G20" s="7">
        <f t="shared" si="0"/>
        <v>100</v>
      </c>
      <c r="H20" s="8">
        <f t="shared" si="1"/>
        <v>100</v>
      </c>
    </row>
    <row r="21" spans="1:8" ht="76.5">
      <c r="A21" s="3"/>
      <c r="B21" s="3">
        <v>41040200</v>
      </c>
      <c r="C21" s="6" t="s">
        <v>16</v>
      </c>
      <c r="D21" s="4">
        <v>1691500</v>
      </c>
      <c r="E21" s="4">
        <v>1691500</v>
      </c>
      <c r="F21" s="4">
        <v>1691500</v>
      </c>
      <c r="G21" s="7">
        <f t="shared" si="0"/>
        <v>100</v>
      </c>
      <c r="H21" s="8">
        <f t="shared" si="1"/>
        <v>100</v>
      </c>
    </row>
    <row r="22" spans="1:8" ht="25.5">
      <c r="A22" s="3"/>
      <c r="B22" s="3">
        <v>41050000</v>
      </c>
      <c r="C22" s="6" t="s">
        <v>17</v>
      </c>
      <c r="D22" s="4">
        <f>D23+D24+D25+D26+D27+D28+D29+D30+D31</f>
        <v>74559483.069999993</v>
      </c>
      <c r="E22" s="4">
        <f>E23+E24+E25+E26+E27+E28+E29+E30+E31</f>
        <v>74559483.069999993</v>
      </c>
      <c r="F22" s="4">
        <f>F23+F24+F25+F26+F27+F28+F29+F30+F31</f>
        <v>69964090.600000009</v>
      </c>
      <c r="G22" s="7">
        <f t="shared" si="0"/>
        <v>93.836608998904126</v>
      </c>
      <c r="H22" s="8">
        <f t="shared" si="1"/>
        <v>93.836608998904126</v>
      </c>
    </row>
    <row r="23" spans="1:8" ht="102">
      <c r="A23" s="3"/>
      <c r="B23" s="3">
        <v>41050100</v>
      </c>
      <c r="C23" s="6" t="s">
        <v>18</v>
      </c>
      <c r="D23" s="4">
        <v>21288844.190000001</v>
      </c>
      <c r="E23" s="4">
        <v>21288844.190000001</v>
      </c>
      <c r="F23" s="4">
        <v>21214738.68</v>
      </c>
      <c r="G23" s="7">
        <f t="shared" si="0"/>
        <v>99.651904493552493</v>
      </c>
      <c r="H23" s="8">
        <f t="shared" si="1"/>
        <v>99.651904493552493</v>
      </c>
    </row>
    <row r="24" spans="1:8" ht="76.5">
      <c r="A24" s="3"/>
      <c r="B24" s="3">
        <v>41050200</v>
      </c>
      <c r="C24" s="6" t="s">
        <v>19</v>
      </c>
      <c r="D24" s="4">
        <v>3300600</v>
      </c>
      <c r="E24" s="4">
        <v>3300600</v>
      </c>
      <c r="F24" s="4">
        <v>2194842.37</v>
      </c>
      <c r="G24" s="7">
        <f t="shared" si="0"/>
        <v>66.498284251348238</v>
      </c>
      <c r="H24" s="8">
        <f t="shared" si="1"/>
        <v>66.498284251348238</v>
      </c>
    </row>
    <row r="25" spans="1:8" ht="102">
      <c r="A25" s="3"/>
      <c r="B25" s="3">
        <v>41050300</v>
      </c>
      <c r="C25" s="6" t="s">
        <v>20</v>
      </c>
      <c r="D25" s="4">
        <v>26510600</v>
      </c>
      <c r="E25" s="4">
        <v>26510600</v>
      </c>
      <c r="F25" s="4">
        <v>23334018.23</v>
      </c>
      <c r="G25" s="7">
        <f t="shared" si="0"/>
        <v>88.017691904370338</v>
      </c>
      <c r="H25" s="8">
        <f t="shared" si="1"/>
        <v>88.017691904370338</v>
      </c>
    </row>
    <row r="26" spans="1:8" ht="102">
      <c r="A26" s="3"/>
      <c r="B26" s="3">
        <v>41050700</v>
      </c>
      <c r="C26" s="6" t="s">
        <v>21</v>
      </c>
      <c r="D26" s="4">
        <v>712000</v>
      </c>
      <c r="E26" s="4">
        <v>712000</v>
      </c>
      <c r="F26" s="4">
        <v>699830.81</v>
      </c>
      <c r="G26" s="7">
        <f t="shared" si="0"/>
        <v>98.290844101123596</v>
      </c>
      <c r="H26" s="8">
        <f t="shared" si="1"/>
        <v>98.290844101123596</v>
      </c>
    </row>
    <row r="27" spans="1:8" ht="102">
      <c r="A27" s="3"/>
      <c r="B27" s="3">
        <v>41050900</v>
      </c>
      <c r="C27" s="6" t="s">
        <v>145</v>
      </c>
      <c r="D27" s="4">
        <v>367784</v>
      </c>
      <c r="E27" s="4">
        <v>367784</v>
      </c>
      <c r="F27" s="4">
        <v>249800</v>
      </c>
      <c r="G27" s="7">
        <f t="shared" si="0"/>
        <v>67.920301046266289</v>
      </c>
      <c r="H27" s="8">
        <f t="shared" si="1"/>
        <v>67.920301046266289</v>
      </c>
    </row>
    <row r="28" spans="1:8" ht="51">
      <c r="A28" s="3"/>
      <c r="B28" s="3">
        <v>41051500</v>
      </c>
      <c r="C28" s="6" t="s">
        <v>22</v>
      </c>
      <c r="D28" s="4">
        <v>12746330</v>
      </c>
      <c r="E28" s="4">
        <v>12746330</v>
      </c>
      <c r="F28" s="4">
        <v>12746330</v>
      </c>
      <c r="G28" s="7">
        <f t="shared" si="0"/>
        <v>100</v>
      </c>
      <c r="H28" s="8">
        <f t="shared" si="1"/>
        <v>100</v>
      </c>
    </row>
    <row r="29" spans="1:8" ht="63.75">
      <c r="A29" s="3"/>
      <c r="B29" s="3">
        <v>41052300</v>
      </c>
      <c r="C29" s="6" t="s">
        <v>23</v>
      </c>
      <c r="D29" s="4">
        <v>396000</v>
      </c>
      <c r="E29" s="4">
        <v>396000</v>
      </c>
      <c r="F29" s="4">
        <v>291000</v>
      </c>
      <c r="G29" s="7">
        <f t="shared" si="0"/>
        <v>73.484848484848484</v>
      </c>
      <c r="H29" s="8">
        <f t="shared" si="1"/>
        <v>73.484848484848484</v>
      </c>
    </row>
    <row r="30" spans="1:8" ht="18.75" customHeight="1">
      <c r="A30" s="3"/>
      <c r="B30" s="3">
        <v>41053900</v>
      </c>
      <c r="C30" s="6" t="s">
        <v>24</v>
      </c>
      <c r="D30" s="4">
        <v>9133324.8800000008</v>
      </c>
      <c r="E30" s="4">
        <v>9133324.8800000008</v>
      </c>
      <c r="F30" s="4">
        <v>9129530.5099999998</v>
      </c>
      <c r="G30" s="7">
        <f t="shared" si="0"/>
        <v>99.958455764468539</v>
      </c>
      <c r="H30" s="8">
        <f t="shared" si="1"/>
        <v>99.958455764468539</v>
      </c>
    </row>
    <row r="31" spans="1:8" ht="81" customHeight="1">
      <c r="A31" s="3"/>
      <c r="B31" s="3">
        <v>41054100</v>
      </c>
      <c r="C31" s="6" t="s">
        <v>25</v>
      </c>
      <c r="D31" s="4">
        <v>104000</v>
      </c>
      <c r="E31" s="4">
        <v>104000</v>
      </c>
      <c r="F31" s="4">
        <v>104000</v>
      </c>
      <c r="G31" s="7">
        <f t="shared" si="0"/>
        <v>100</v>
      </c>
      <c r="H31" s="8">
        <f t="shared" si="1"/>
        <v>100</v>
      </c>
    </row>
    <row r="32" spans="1:8" ht="18.75" customHeight="1">
      <c r="A32" s="39" t="s">
        <v>26</v>
      </c>
      <c r="B32" s="40"/>
      <c r="C32" s="40"/>
      <c r="D32" s="18">
        <f>D6+D10</f>
        <v>62500</v>
      </c>
      <c r="E32" s="18">
        <f>E6+E10</f>
        <v>62500</v>
      </c>
      <c r="F32" s="18">
        <f>F6+F10</f>
        <v>138555.9</v>
      </c>
      <c r="G32" s="19">
        <f t="shared" si="0"/>
        <v>221.68943999999996</v>
      </c>
      <c r="H32" s="20">
        <f t="shared" si="1"/>
        <v>221.68943999999996</v>
      </c>
    </row>
    <row r="33" spans="1:8" ht="22.5" customHeight="1">
      <c r="A33" s="39" t="s">
        <v>121</v>
      </c>
      <c r="B33" s="40"/>
      <c r="C33" s="40"/>
      <c r="D33" s="21">
        <f>D6+D10+D18</f>
        <v>76313483.069999993</v>
      </c>
      <c r="E33" s="21">
        <f>E6+E10+E18</f>
        <v>76313483.069999993</v>
      </c>
      <c r="F33" s="21">
        <f>F6+F10+F18</f>
        <v>71794146.500000015</v>
      </c>
      <c r="G33" s="22">
        <f t="shared" si="0"/>
        <v>94.077931725571304</v>
      </c>
      <c r="H33" s="23">
        <f t="shared" si="1"/>
        <v>94.077931725571304</v>
      </c>
    </row>
    <row r="34" spans="1:8" ht="63.75">
      <c r="B34" s="11" t="s">
        <v>28</v>
      </c>
      <c r="C34" s="11" t="s">
        <v>120</v>
      </c>
      <c r="D34" s="11" t="s">
        <v>29</v>
      </c>
      <c r="E34" s="11" t="s">
        <v>142</v>
      </c>
      <c r="F34" s="11" t="s">
        <v>143</v>
      </c>
      <c r="G34" s="2" t="s">
        <v>135</v>
      </c>
      <c r="H34" s="2" t="s">
        <v>136</v>
      </c>
    </row>
    <row r="35" spans="1:8">
      <c r="B35" s="12" t="s">
        <v>30</v>
      </c>
      <c r="C35" s="13" t="s">
        <v>31</v>
      </c>
      <c r="D35" s="14">
        <f>D36+D37</f>
        <v>631328.28</v>
      </c>
      <c r="E35" s="14">
        <f>E36+E37</f>
        <v>631328.28</v>
      </c>
      <c r="F35" s="14">
        <f>F36+F37</f>
        <v>605729.73</v>
      </c>
      <c r="G35" s="15">
        <f>F35/E35*100</f>
        <v>95.945286974947479</v>
      </c>
      <c r="H35" s="15">
        <f>F35/D35*100</f>
        <v>95.945286974947479</v>
      </c>
    </row>
    <row r="36" spans="1:8" ht="76.5">
      <c r="B36" s="25" t="s">
        <v>32</v>
      </c>
      <c r="C36" s="26" t="s">
        <v>33</v>
      </c>
      <c r="D36" s="27">
        <v>518041.59999999998</v>
      </c>
      <c r="E36" s="27">
        <v>518041.59999999998</v>
      </c>
      <c r="F36" s="27">
        <v>492443.05</v>
      </c>
      <c r="G36" s="15">
        <f t="shared" ref="G36:G80" si="3">F36/E36*100</f>
        <v>95.058591819653088</v>
      </c>
      <c r="H36" s="15">
        <f t="shared" ref="H36:H80" si="4">F36/D36*100</f>
        <v>95.058591819653088</v>
      </c>
    </row>
    <row r="37" spans="1:8" ht="25.5">
      <c r="B37" s="25" t="s">
        <v>34</v>
      </c>
      <c r="C37" s="26" t="s">
        <v>35</v>
      </c>
      <c r="D37" s="27">
        <v>113286.68</v>
      </c>
      <c r="E37" s="27">
        <v>113286.68</v>
      </c>
      <c r="F37" s="27">
        <v>113286.68</v>
      </c>
      <c r="G37" s="15">
        <f t="shared" si="3"/>
        <v>100</v>
      </c>
      <c r="H37" s="15">
        <f t="shared" si="4"/>
        <v>100</v>
      </c>
    </row>
    <row r="38" spans="1:8">
      <c r="B38" s="12" t="s">
        <v>36</v>
      </c>
      <c r="C38" s="13" t="s">
        <v>37</v>
      </c>
      <c r="D38" s="14">
        <v>55344</v>
      </c>
      <c r="E38" s="14">
        <v>55344</v>
      </c>
      <c r="F38" s="14">
        <v>55344</v>
      </c>
      <c r="G38" s="15">
        <f t="shared" si="3"/>
        <v>100</v>
      </c>
      <c r="H38" s="15">
        <f t="shared" si="4"/>
        <v>100</v>
      </c>
    </row>
    <row r="39" spans="1:8" ht="76.5">
      <c r="B39" s="25" t="s">
        <v>38</v>
      </c>
      <c r="C39" s="26" t="s">
        <v>39</v>
      </c>
      <c r="D39" s="27">
        <v>34000</v>
      </c>
      <c r="E39" s="27">
        <v>34000</v>
      </c>
      <c r="F39" s="27">
        <v>34000</v>
      </c>
      <c r="G39" s="15">
        <f t="shared" si="3"/>
        <v>100</v>
      </c>
      <c r="H39" s="15">
        <f t="shared" si="4"/>
        <v>100</v>
      </c>
    </row>
    <row r="40" spans="1:8" ht="25.5">
      <c r="B40" s="25" t="s">
        <v>40</v>
      </c>
      <c r="C40" s="26" t="s">
        <v>41</v>
      </c>
      <c r="D40" s="27">
        <v>21344</v>
      </c>
      <c r="E40" s="27">
        <v>21344</v>
      </c>
      <c r="F40" s="27">
        <v>21344</v>
      </c>
      <c r="G40" s="15">
        <f t="shared" si="3"/>
        <v>100</v>
      </c>
      <c r="H40" s="15">
        <f t="shared" si="4"/>
        <v>100</v>
      </c>
    </row>
    <row r="41" spans="1:8">
      <c r="B41" s="12" t="s">
        <v>42</v>
      </c>
      <c r="C41" s="13" t="s">
        <v>43</v>
      </c>
      <c r="D41" s="14">
        <f>D42+D43+D44+D45+D46</f>
        <v>15097619.49</v>
      </c>
      <c r="E41" s="14">
        <f>E42+E43+E44+E45+E46</f>
        <v>15097619.49</v>
      </c>
      <c r="F41" s="14">
        <f>F42+F43+F44+F45+F46</f>
        <v>14930511.02</v>
      </c>
      <c r="G41" s="15">
        <f t="shared" si="3"/>
        <v>98.893146895703083</v>
      </c>
      <c r="H41" s="15">
        <f t="shared" si="4"/>
        <v>98.893146895703083</v>
      </c>
    </row>
    <row r="42" spans="1:8" ht="25.5">
      <c r="B42" s="25" t="s">
        <v>44</v>
      </c>
      <c r="C42" s="26" t="s">
        <v>45</v>
      </c>
      <c r="D42" s="27">
        <v>15010415.99</v>
      </c>
      <c r="E42" s="27">
        <v>15010415.99</v>
      </c>
      <c r="F42" s="27">
        <v>14843307.52</v>
      </c>
      <c r="G42" s="15">
        <f t="shared" si="3"/>
        <v>98.886716596586467</v>
      </c>
      <c r="H42" s="15">
        <f t="shared" si="4"/>
        <v>98.886716596586467</v>
      </c>
    </row>
    <row r="43" spans="1:8" ht="25.5">
      <c r="B43" s="25" t="s">
        <v>46</v>
      </c>
      <c r="C43" s="26" t="s">
        <v>47</v>
      </c>
      <c r="D43" s="27">
        <v>7220</v>
      </c>
      <c r="E43" s="27">
        <v>7220</v>
      </c>
      <c r="F43" s="27">
        <v>7220</v>
      </c>
      <c r="G43" s="15">
        <f t="shared" si="3"/>
        <v>100</v>
      </c>
      <c r="H43" s="15">
        <f t="shared" si="4"/>
        <v>100</v>
      </c>
    </row>
    <row r="44" spans="1:8" ht="25.5">
      <c r="B44" s="25" t="s">
        <v>48</v>
      </c>
      <c r="C44" s="26" t="s">
        <v>49</v>
      </c>
      <c r="D44" s="27">
        <v>10000</v>
      </c>
      <c r="E44" s="27">
        <v>10000</v>
      </c>
      <c r="F44" s="27">
        <v>10000</v>
      </c>
      <c r="G44" s="15">
        <f t="shared" si="3"/>
        <v>100</v>
      </c>
      <c r="H44" s="15">
        <f t="shared" si="4"/>
        <v>100</v>
      </c>
    </row>
    <row r="45" spans="1:8" ht="25.5">
      <c r="B45" s="25" t="s">
        <v>50</v>
      </c>
      <c r="C45" s="26" t="s">
        <v>51</v>
      </c>
      <c r="D45" s="27">
        <v>0</v>
      </c>
      <c r="E45" s="27">
        <v>0</v>
      </c>
      <c r="F45" s="27">
        <v>0</v>
      </c>
      <c r="G45" s="15">
        <v>0</v>
      </c>
      <c r="H45" s="15">
        <v>0</v>
      </c>
    </row>
    <row r="46" spans="1:8" ht="25.5">
      <c r="B46" s="25" t="s">
        <v>52</v>
      </c>
      <c r="C46" s="26" t="s">
        <v>53</v>
      </c>
      <c r="D46" s="27">
        <v>69983.5</v>
      </c>
      <c r="E46" s="27">
        <v>69983.5</v>
      </c>
      <c r="F46" s="27">
        <v>69983.5</v>
      </c>
      <c r="G46" s="15">
        <f t="shared" si="3"/>
        <v>100</v>
      </c>
      <c r="H46" s="15">
        <f t="shared" si="4"/>
        <v>100</v>
      </c>
    </row>
    <row r="47" spans="1:8" ht="25.5">
      <c r="B47" s="12" t="s">
        <v>54</v>
      </c>
      <c r="C47" s="13" t="s">
        <v>55</v>
      </c>
      <c r="D47" s="14">
        <f>D48+D49+D50+D51+D52+D53+D54+D55+D56+D57+D58+D59+D60+D61+D62+D63+D64+D65+D66+D67+D68+D69+D70+D71+D72+D73</f>
        <v>59314790.899999991</v>
      </c>
      <c r="E47" s="14">
        <f>E48+E49+E50+E51+E52+E53+E54+E55+E56+E57+E58+E59+E60+E61+E62+E63+E64+E65+E66+E67+E68+E69+E70+E71+E72+E73</f>
        <v>59314790.899999991</v>
      </c>
      <c r="F47" s="14">
        <f>F48+F49+F50+F51+F52+F53+F54+F55+F56+F57+F58+F59+F60+F61+F62+F63+F64+F65+F66+F67+F68+F69+F70+F71+F72+F73</f>
        <v>54945950.799999997</v>
      </c>
      <c r="G47" s="15">
        <f t="shared" si="3"/>
        <v>92.63448452955771</v>
      </c>
      <c r="H47" s="15">
        <f t="shared" si="4"/>
        <v>92.63448452955771</v>
      </c>
    </row>
    <row r="48" spans="1:8" ht="38.25">
      <c r="B48" s="25" t="s">
        <v>56</v>
      </c>
      <c r="C48" s="26" t="s">
        <v>57</v>
      </c>
      <c r="D48" s="27">
        <v>2625340.23</v>
      </c>
      <c r="E48" s="27">
        <v>2625340.23</v>
      </c>
      <c r="F48" s="27">
        <v>2553923.81</v>
      </c>
      <c r="G48" s="15">
        <f t="shared" si="3"/>
        <v>97.279727054653037</v>
      </c>
      <c r="H48" s="15">
        <f t="shared" si="4"/>
        <v>97.279727054653037</v>
      </c>
    </row>
    <row r="49" spans="2:8" ht="38.25">
      <c r="B49" s="25" t="s">
        <v>58</v>
      </c>
      <c r="C49" s="26" t="s">
        <v>59</v>
      </c>
      <c r="D49" s="27">
        <v>18663503.960000001</v>
      </c>
      <c r="E49" s="27">
        <v>18663503.960000001</v>
      </c>
      <c r="F49" s="27">
        <v>18660814.870000001</v>
      </c>
      <c r="G49" s="15">
        <f t="shared" si="3"/>
        <v>99.985591719509031</v>
      </c>
      <c r="H49" s="15">
        <f t="shared" si="4"/>
        <v>99.985591719509031</v>
      </c>
    </row>
    <row r="50" spans="2:8" ht="51">
      <c r="B50" s="25" t="s">
        <v>60</v>
      </c>
      <c r="C50" s="26" t="s">
        <v>61</v>
      </c>
      <c r="D50" s="27">
        <v>186541.45</v>
      </c>
      <c r="E50" s="27">
        <v>186541.45</v>
      </c>
      <c r="F50" s="27">
        <v>168196.97</v>
      </c>
      <c r="G50" s="15">
        <f t="shared" si="3"/>
        <v>90.16600331990557</v>
      </c>
      <c r="H50" s="15">
        <f t="shared" si="4"/>
        <v>90.16600331990557</v>
      </c>
    </row>
    <row r="51" spans="2:8" ht="51">
      <c r="B51" s="25" t="s">
        <v>62</v>
      </c>
      <c r="C51" s="26" t="s">
        <v>63</v>
      </c>
      <c r="D51" s="27">
        <v>3114058.55</v>
      </c>
      <c r="E51" s="27">
        <v>3114058.55</v>
      </c>
      <c r="F51" s="27">
        <v>2026645.4</v>
      </c>
      <c r="G51" s="15">
        <f t="shared" si="3"/>
        <v>65.080516870821199</v>
      </c>
      <c r="H51" s="15">
        <f t="shared" si="4"/>
        <v>65.080516870821199</v>
      </c>
    </row>
    <row r="52" spans="2:8" ht="25.5">
      <c r="B52" s="25" t="s">
        <v>64</v>
      </c>
      <c r="C52" s="26" t="s">
        <v>65</v>
      </c>
      <c r="D52" s="27">
        <v>46469.39</v>
      </c>
      <c r="E52" s="27">
        <v>46469.39</v>
      </c>
      <c r="F52" s="27">
        <v>46469.39</v>
      </c>
      <c r="G52" s="15">
        <f t="shared" si="3"/>
        <v>100</v>
      </c>
      <c r="H52" s="15">
        <f t="shared" si="4"/>
        <v>100</v>
      </c>
    </row>
    <row r="53" spans="2:8" ht="38.25">
      <c r="B53" s="25" t="s">
        <v>66</v>
      </c>
      <c r="C53" s="26" t="s">
        <v>67</v>
      </c>
      <c r="D53" s="27">
        <v>185000</v>
      </c>
      <c r="E53" s="27">
        <v>185000</v>
      </c>
      <c r="F53" s="27">
        <v>185000</v>
      </c>
      <c r="G53" s="15">
        <f t="shared" si="3"/>
        <v>100</v>
      </c>
      <c r="H53" s="15">
        <f t="shared" si="4"/>
        <v>100</v>
      </c>
    </row>
    <row r="54" spans="2:8" ht="25.5">
      <c r="B54" s="25" t="s">
        <v>68</v>
      </c>
      <c r="C54" s="26" t="s">
        <v>69</v>
      </c>
      <c r="D54" s="27">
        <v>78966.259999999995</v>
      </c>
      <c r="E54" s="27">
        <v>78966.259999999995</v>
      </c>
      <c r="F54" s="27">
        <v>78946.259999999995</v>
      </c>
      <c r="G54" s="15">
        <f t="shared" si="3"/>
        <v>99.974672727314172</v>
      </c>
      <c r="H54" s="15">
        <f t="shared" si="4"/>
        <v>99.974672727314172</v>
      </c>
    </row>
    <row r="55" spans="2:8" ht="25.5">
      <c r="B55" s="25" t="s">
        <v>70</v>
      </c>
      <c r="C55" s="26" t="s">
        <v>71</v>
      </c>
      <c r="D55" s="27">
        <v>4980231.79</v>
      </c>
      <c r="E55" s="27">
        <v>4980231.79</v>
      </c>
      <c r="F55" s="27">
        <v>4276942.97</v>
      </c>
      <c r="G55" s="15">
        <f t="shared" si="3"/>
        <v>85.878391816779271</v>
      </c>
      <c r="H55" s="15">
        <f t="shared" si="4"/>
        <v>85.878391816779271</v>
      </c>
    </row>
    <row r="56" spans="2:8" ht="25.5">
      <c r="B56" s="25" t="s">
        <v>72</v>
      </c>
      <c r="C56" s="26" t="s">
        <v>73</v>
      </c>
      <c r="D56" s="27">
        <v>1440858.34</v>
      </c>
      <c r="E56" s="27">
        <v>1440858.34</v>
      </c>
      <c r="F56" s="27">
        <v>1294857.78</v>
      </c>
      <c r="G56" s="15">
        <f t="shared" si="3"/>
        <v>89.867112127067259</v>
      </c>
      <c r="H56" s="15">
        <f t="shared" si="4"/>
        <v>89.867112127067259</v>
      </c>
    </row>
    <row r="57" spans="2:8" ht="25.5">
      <c r="B57" s="25" t="s">
        <v>74</v>
      </c>
      <c r="C57" s="26" t="s">
        <v>75</v>
      </c>
      <c r="D57" s="27">
        <v>2893411.03</v>
      </c>
      <c r="E57" s="27">
        <v>2893411.03</v>
      </c>
      <c r="F57" s="27">
        <v>2739135.85</v>
      </c>
      <c r="G57" s="15">
        <f t="shared" si="3"/>
        <v>94.668051707814229</v>
      </c>
      <c r="H57" s="15">
        <f t="shared" si="4"/>
        <v>94.668051707814229</v>
      </c>
    </row>
    <row r="58" spans="2:8" ht="25.5">
      <c r="B58" s="25" t="s">
        <v>76</v>
      </c>
      <c r="C58" s="26" t="s">
        <v>77</v>
      </c>
      <c r="D58" s="27">
        <v>35625.980000000003</v>
      </c>
      <c r="E58" s="27">
        <v>35625.980000000003</v>
      </c>
      <c r="F58" s="27">
        <v>29942.22</v>
      </c>
      <c r="G58" s="15">
        <f t="shared" si="3"/>
        <v>84.046024839176354</v>
      </c>
      <c r="H58" s="15">
        <f t="shared" si="4"/>
        <v>84.046024839176354</v>
      </c>
    </row>
    <row r="59" spans="2:8" ht="25.5">
      <c r="B59" s="25" t="s">
        <v>78</v>
      </c>
      <c r="C59" s="26" t="s">
        <v>79</v>
      </c>
      <c r="D59" s="27">
        <v>5839702.9300000006</v>
      </c>
      <c r="E59" s="27">
        <v>5839702.9300000006</v>
      </c>
      <c r="F59" s="27">
        <v>4412095.17</v>
      </c>
      <c r="G59" s="15">
        <f t="shared" si="3"/>
        <v>75.553418091423353</v>
      </c>
      <c r="H59" s="15">
        <f t="shared" si="4"/>
        <v>75.553418091423353</v>
      </c>
    </row>
    <row r="60" spans="2:8" ht="38.25">
      <c r="B60" s="25" t="s">
        <v>80</v>
      </c>
      <c r="C60" s="26" t="s">
        <v>81</v>
      </c>
      <c r="D60" s="27">
        <v>22500</v>
      </c>
      <c r="E60" s="27">
        <v>22500</v>
      </c>
      <c r="F60" s="27">
        <v>22500</v>
      </c>
      <c r="G60" s="15">
        <f t="shared" si="3"/>
        <v>100</v>
      </c>
      <c r="H60" s="15">
        <f t="shared" si="4"/>
        <v>100</v>
      </c>
    </row>
    <row r="61" spans="2:8" ht="38.25">
      <c r="B61" s="25" t="s">
        <v>82</v>
      </c>
      <c r="C61" s="26" t="s">
        <v>83</v>
      </c>
      <c r="D61" s="27">
        <v>6708918.8099999996</v>
      </c>
      <c r="E61" s="27">
        <v>6708918.8099999996</v>
      </c>
      <c r="F61" s="27">
        <v>6245406.6099999994</v>
      </c>
      <c r="G61" s="15">
        <f t="shared" si="3"/>
        <v>93.091104347408248</v>
      </c>
      <c r="H61" s="15">
        <f t="shared" si="4"/>
        <v>93.091104347408248</v>
      </c>
    </row>
    <row r="62" spans="2:8" ht="51">
      <c r="B62" s="25" t="s">
        <v>84</v>
      </c>
      <c r="C62" s="26" t="s">
        <v>85</v>
      </c>
      <c r="D62" s="27">
        <v>1273423.4099999999</v>
      </c>
      <c r="E62" s="27">
        <v>1273423.4099999999</v>
      </c>
      <c r="F62" s="27">
        <v>1226423.4099999999</v>
      </c>
      <c r="G62" s="15">
        <f t="shared" si="3"/>
        <v>96.309161616559251</v>
      </c>
      <c r="H62" s="15">
        <f t="shared" si="4"/>
        <v>96.309161616559251</v>
      </c>
    </row>
    <row r="63" spans="2:8" ht="38.25">
      <c r="B63" s="25" t="s">
        <v>86</v>
      </c>
      <c r="C63" s="26" t="s">
        <v>87</v>
      </c>
      <c r="D63" s="27">
        <v>1631927.37</v>
      </c>
      <c r="E63" s="27">
        <v>1631927.37</v>
      </c>
      <c r="F63" s="27">
        <v>1513647.61</v>
      </c>
      <c r="G63" s="15">
        <f t="shared" si="3"/>
        <v>92.752143129997265</v>
      </c>
      <c r="H63" s="15">
        <f t="shared" si="4"/>
        <v>92.752143129997265</v>
      </c>
    </row>
    <row r="64" spans="2:8" ht="51">
      <c r="B64" s="25" t="s">
        <v>88</v>
      </c>
      <c r="C64" s="26" t="s">
        <v>89</v>
      </c>
      <c r="D64" s="27">
        <v>168096.74</v>
      </c>
      <c r="E64" s="27">
        <v>168096.74</v>
      </c>
      <c r="F64" s="27">
        <v>168096.74</v>
      </c>
      <c r="G64" s="15">
        <f t="shared" si="3"/>
        <v>100</v>
      </c>
      <c r="H64" s="15">
        <f t="shared" si="4"/>
        <v>100</v>
      </c>
    </row>
    <row r="65" spans="2:8" ht="63.75">
      <c r="B65" s="25" t="s">
        <v>90</v>
      </c>
      <c r="C65" s="26" t="s">
        <v>91</v>
      </c>
      <c r="D65" s="27">
        <v>5645.62</v>
      </c>
      <c r="E65" s="27">
        <v>5645.62</v>
      </c>
      <c r="F65" s="27">
        <v>5231.8900000000003</v>
      </c>
      <c r="G65" s="15">
        <f t="shared" si="3"/>
        <v>92.671664051069698</v>
      </c>
      <c r="H65" s="15">
        <f t="shared" si="4"/>
        <v>92.671664051069698</v>
      </c>
    </row>
    <row r="66" spans="2:8" ht="25.5">
      <c r="B66" s="25" t="s">
        <v>92</v>
      </c>
      <c r="C66" s="26" t="s">
        <v>93</v>
      </c>
      <c r="D66" s="27">
        <v>1453791.72</v>
      </c>
      <c r="E66" s="27">
        <v>1453791.72</v>
      </c>
      <c r="F66" s="27">
        <v>1343291.72</v>
      </c>
      <c r="G66" s="15">
        <f t="shared" si="3"/>
        <v>92.399186315354726</v>
      </c>
      <c r="H66" s="15">
        <f t="shared" si="4"/>
        <v>92.399186315354726</v>
      </c>
    </row>
    <row r="67" spans="2:8" ht="25.5">
      <c r="B67" s="25" t="s">
        <v>94</v>
      </c>
      <c r="C67" s="26" t="s">
        <v>95</v>
      </c>
      <c r="D67" s="27">
        <v>2600</v>
      </c>
      <c r="E67" s="27">
        <v>2600</v>
      </c>
      <c r="F67" s="27">
        <v>2374</v>
      </c>
      <c r="G67" s="15">
        <f t="shared" si="3"/>
        <v>91.307692307692307</v>
      </c>
      <c r="H67" s="15">
        <f t="shared" si="4"/>
        <v>91.307692307692307</v>
      </c>
    </row>
    <row r="68" spans="2:8" ht="51">
      <c r="B68" s="25" t="s">
        <v>96</v>
      </c>
      <c r="C68" s="26" t="s">
        <v>97</v>
      </c>
      <c r="D68" s="27">
        <v>6349759.7599999998</v>
      </c>
      <c r="E68" s="27">
        <v>6349759.7599999998</v>
      </c>
      <c r="F68" s="27">
        <v>6349759.7599999998</v>
      </c>
      <c r="G68" s="15">
        <f t="shared" si="3"/>
        <v>100</v>
      </c>
      <c r="H68" s="15">
        <f t="shared" si="4"/>
        <v>100</v>
      </c>
    </row>
    <row r="69" spans="2:8" ht="25.5">
      <c r="B69" s="25" t="s">
        <v>98</v>
      </c>
      <c r="C69" s="26" t="s">
        <v>99</v>
      </c>
      <c r="D69" s="27">
        <v>22423.1</v>
      </c>
      <c r="E69" s="27">
        <v>22423.1</v>
      </c>
      <c r="F69" s="27">
        <v>22423.1</v>
      </c>
      <c r="G69" s="15">
        <f t="shared" si="3"/>
        <v>100</v>
      </c>
      <c r="H69" s="15">
        <f t="shared" si="4"/>
        <v>100</v>
      </c>
    </row>
    <row r="70" spans="2:8" ht="38.25">
      <c r="B70" s="25" t="s">
        <v>100</v>
      </c>
      <c r="C70" s="26" t="s">
        <v>101</v>
      </c>
      <c r="D70" s="27">
        <v>202372.33</v>
      </c>
      <c r="E70" s="27">
        <v>202372.33</v>
      </c>
      <c r="F70" s="27">
        <v>202372.33</v>
      </c>
      <c r="G70" s="15">
        <f t="shared" si="3"/>
        <v>100</v>
      </c>
      <c r="H70" s="15">
        <f t="shared" si="4"/>
        <v>100</v>
      </c>
    </row>
    <row r="71" spans="2:8" ht="89.25">
      <c r="B71" s="25" t="s">
        <v>102</v>
      </c>
      <c r="C71" s="26" t="s">
        <v>103</v>
      </c>
      <c r="D71" s="27">
        <v>647872.13</v>
      </c>
      <c r="E71" s="27">
        <v>647872.13</v>
      </c>
      <c r="F71" s="27">
        <v>647872.13</v>
      </c>
      <c r="G71" s="15">
        <f t="shared" si="3"/>
        <v>100</v>
      </c>
      <c r="H71" s="15">
        <f t="shared" si="4"/>
        <v>100</v>
      </c>
    </row>
    <row r="72" spans="2:8" ht="89.25">
      <c r="B72" s="25" t="s">
        <v>104</v>
      </c>
      <c r="C72" s="26" t="s">
        <v>105</v>
      </c>
      <c r="D72" s="27">
        <v>712000</v>
      </c>
      <c r="E72" s="27">
        <v>712000</v>
      </c>
      <c r="F72" s="27">
        <v>699830.81</v>
      </c>
      <c r="G72" s="15">
        <f t="shared" si="3"/>
        <v>98.290844101123596</v>
      </c>
      <c r="H72" s="15">
        <f t="shared" si="4"/>
        <v>98.290844101123596</v>
      </c>
    </row>
    <row r="73" spans="2:8" ht="25.5">
      <c r="B73" s="25" t="s">
        <v>106</v>
      </c>
      <c r="C73" s="26" t="s">
        <v>107</v>
      </c>
      <c r="D73" s="27">
        <v>23750</v>
      </c>
      <c r="E73" s="27">
        <v>23750</v>
      </c>
      <c r="F73" s="27">
        <v>23750</v>
      </c>
      <c r="G73" s="15">
        <f t="shared" si="3"/>
        <v>100</v>
      </c>
      <c r="H73" s="15">
        <f t="shared" si="4"/>
        <v>100</v>
      </c>
    </row>
    <row r="74" spans="2:8">
      <c r="B74" s="12" t="s">
        <v>108</v>
      </c>
      <c r="C74" s="13" t="s">
        <v>109</v>
      </c>
      <c r="D74" s="14">
        <f>D75+D76+D77</f>
        <v>169303.02000000002</v>
      </c>
      <c r="E74" s="14">
        <f>E75+E76+E77</f>
        <v>169303.02000000002</v>
      </c>
      <c r="F74" s="14">
        <f>F75+F76+F77</f>
        <v>169303.02000000002</v>
      </c>
      <c r="G74" s="15">
        <f t="shared" si="3"/>
        <v>100</v>
      </c>
      <c r="H74" s="15">
        <f t="shared" si="4"/>
        <v>100</v>
      </c>
    </row>
    <row r="75" spans="2:8" ht="25.5">
      <c r="B75" s="25" t="s">
        <v>110</v>
      </c>
      <c r="C75" s="26" t="s">
        <v>111</v>
      </c>
      <c r="D75" s="27">
        <v>2018.61</v>
      </c>
      <c r="E75" s="27">
        <v>2018.61</v>
      </c>
      <c r="F75" s="27">
        <v>2018.61</v>
      </c>
      <c r="G75" s="15">
        <f t="shared" si="3"/>
        <v>100</v>
      </c>
      <c r="H75" s="15">
        <f t="shared" si="4"/>
        <v>100</v>
      </c>
    </row>
    <row r="76" spans="2:8" ht="38.25">
      <c r="B76" s="25" t="s">
        <v>112</v>
      </c>
      <c r="C76" s="26" t="s">
        <v>113</v>
      </c>
      <c r="D76" s="27">
        <v>98129.96</v>
      </c>
      <c r="E76" s="27">
        <v>98129.96</v>
      </c>
      <c r="F76" s="27">
        <v>98129.96</v>
      </c>
      <c r="G76" s="15">
        <f t="shared" si="3"/>
        <v>100</v>
      </c>
      <c r="H76" s="15">
        <f t="shared" si="4"/>
        <v>100</v>
      </c>
    </row>
    <row r="77" spans="2:8" ht="25.5">
      <c r="B77" s="25" t="s">
        <v>114</v>
      </c>
      <c r="C77" s="26" t="s">
        <v>115</v>
      </c>
      <c r="D77" s="27">
        <v>69154.45</v>
      </c>
      <c r="E77" s="27">
        <v>69154.45</v>
      </c>
      <c r="F77" s="27">
        <v>69154.45</v>
      </c>
      <c r="G77" s="15">
        <f t="shared" si="3"/>
        <v>100</v>
      </c>
      <c r="H77" s="15">
        <f t="shared" si="4"/>
        <v>100</v>
      </c>
    </row>
    <row r="78" spans="2:8">
      <c r="B78" s="12" t="s">
        <v>116</v>
      </c>
      <c r="C78" s="13" t="s">
        <v>117</v>
      </c>
      <c r="D78" s="14">
        <f>D79</f>
        <v>58000</v>
      </c>
      <c r="E78" s="14">
        <f>E79</f>
        <v>58000</v>
      </c>
      <c r="F78" s="14">
        <f>F79</f>
        <v>50127</v>
      </c>
      <c r="G78" s="15">
        <f t="shared" si="3"/>
        <v>86.425862068965515</v>
      </c>
      <c r="H78" s="15">
        <f t="shared" si="4"/>
        <v>86.425862068965515</v>
      </c>
    </row>
    <row r="79" spans="2:8" ht="51">
      <c r="B79" s="25" t="s">
        <v>118</v>
      </c>
      <c r="C79" s="26" t="s">
        <v>119</v>
      </c>
      <c r="D79" s="27">
        <v>58000</v>
      </c>
      <c r="E79" s="27">
        <v>58000</v>
      </c>
      <c r="F79" s="27">
        <v>50127</v>
      </c>
      <c r="G79" s="15">
        <f t="shared" si="3"/>
        <v>86.425862068965515</v>
      </c>
      <c r="H79" s="15">
        <f t="shared" si="4"/>
        <v>86.425862068965515</v>
      </c>
    </row>
    <row r="80" spans="2:8" ht="22.5" customHeight="1">
      <c r="B80" s="42" t="s">
        <v>137</v>
      </c>
      <c r="C80" s="43"/>
      <c r="D80" s="28">
        <f>D35+D38+D41+D47+D74+D78</f>
        <v>75326385.689999983</v>
      </c>
      <c r="E80" s="28">
        <f>E35+E38+E41+E47+E74+E78</f>
        <v>75326385.689999983</v>
      </c>
      <c r="F80" s="28">
        <f>F35+F38+F41+F47+F74+F78</f>
        <v>70756965.569999993</v>
      </c>
      <c r="G80" s="29">
        <f t="shared" si="3"/>
        <v>93.933838616915594</v>
      </c>
      <c r="H80" s="29">
        <f t="shared" si="4"/>
        <v>93.933838616915594</v>
      </c>
    </row>
    <row r="81" spans="2:8" ht="60.75" customHeight="1">
      <c r="B81" s="30"/>
      <c r="C81" s="31" t="s">
        <v>122</v>
      </c>
      <c r="D81" s="11" t="s">
        <v>29</v>
      </c>
      <c r="E81" s="11" t="s">
        <v>142</v>
      </c>
      <c r="F81" s="11" t="s">
        <v>143</v>
      </c>
      <c r="G81" s="11" t="s">
        <v>135</v>
      </c>
      <c r="H81" s="11" t="s">
        <v>136</v>
      </c>
    </row>
    <row r="82" spans="2:8">
      <c r="B82" s="30"/>
      <c r="C82" s="32" t="s">
        <v>123</v>
      </c>
      <c r="D82" s="30">
        <v>987097.38</v>
      </c>
      <c r="E82" s="30"/>
      <c r="F82" s="30">
        <v>1037180.93</v>
      </c>
      <c r="G82" s="30"/>
      <c r="H82" s="30"/>
    </row>
    <row r="83" spans="2:8">
      <c r="B83" s="31">
        <v>200000</v>
      </c>
      <c r="C83" s="31" t="s">
        <v>124</v>
      </c>
      <c r="D83" s="31"/>
      <c r="E83" s="31"/>
      <c r="F83" s="33">
        <v>-1037180.93</v>
      </c>
      <c r="G83" s="30"/>
      <c r="H83" s="30"/>
    </row>
    <row r="84" spans="2:8">
      <c r="B84" s="30">
        <v>203410</v>
      </c>
      <c r="C84" s="30" t="s">
        <v>125</v>
      </c>
      <c r="D84" s="30"/>
      <c r="E84" s="30"/>
      <c r="F84" s="34">
        <v>0</v>
      </c>
      <c r="G84" s="30"/>
      <c r="H84" s="30"/>
    </row>
    <row r="85" spans="2:8">
      <c r="B85" s="30">
        <v>203420</v>
      </c>
      <c r="C85" s="30" t="s">
        <v>126</v>
      </c>
      <c r="D85" s="30"/>
      <c r="E85" s="30"/>
      <c r="F85" s="34">
        <v>0</v>
      </c>
      <c r="G85" s="30"/>
      <c r="H85" s="30"/>
    </row>
    <row r="86" spans="2:8" ht="38.25">
      <c r="B86" s="31">
        <v>205000</v>
      </c>
      <c r="C86" s="35" t="s">
        <v>127</v>
      </c>
      <c r="D86" s="31"/>
      <c r="E86" s="31"/>
      <c r="F86" s="31">
        <f>F87</f>
        <v>0</v>
      </c>
      <c r="G86" s="31"/>
      <c r="H86" s="31"/>
    </row>
    <row r="87" spans="2:8">
      <c r="B87" s="30">
        <v>205200</v>
      </c>
      <c r="C87" s="36" t="s">
        <v>130</v>
      </c>
      <c r="D87" s="30"/>
      <c r="E87" s="30"/>
      <c r="F87" s="30">
        <v>0</v>
      </c>
      <c r="G87" s="30"/>
      <c r="H87" s="30"/>
    </row>
    <row r="88" spans="2:8" ht="25.5">
      <c r="B88" s="31">
        <v>208000</v>
      </c>
      <c r="C88" s="35" t="s">
        <v>128</v>
      </c>
      <c r="D88" s="31"/>
      <c r="E88" s="31"/>
      <c r="F88" s="31">
        <f>F89-F90+F91</f>
        <v>-1037180.9299999999</v>
      </c>
      <c r="G88" s="31"/>
      <c r="H88" s="31"/>
    </row>
    <row r="89" spans="2:8">
      <c r="B89" s="30">
        <v>208100</v>
      </c>
      <c r="C89" s="30" t="s">
        <v>129</v>
      </c>
      <c r="D89" s="30"/>
      <c r="E89" s="30"/>
      <c r="F89" s="30">
        <v>607935.43000000005</v>
      </c>
      <c r="G89" s="30"/>
      <c r="H89" s="30"/>
    </row>
    <row r="90" spans="2:8">
      <c r="B90" s="30">
        <v>208200</v>
      </c>
      <c r="C90" s="30" t="s">
        <v>130</v>
      </c>
      <c r="D90" s="30"/>
      <c r="E90" s="30"/>
      <c r="F90" s="30">
        <v>333859.19</v>
      </c>
      <c r="G90" s="30"/>
      <c r="H90" s="30"/>
    </row>
    <row r="91" spans="2:8" ht="38.25">
      <c r="B91" s="30">
        <v>208400</v>
      </c>
      <c r="C91" s="36" t="s">
        <v>131</v>
      </c>
      <c r="D91" s="30"/>
      <c r="E91" s="30"/>
      <c r="F91" s="30">
        <v>-1311257.17</v>
      </c>
      <c r="G91" s="30"/>
      <c r="H91" s="30"/>
    </row>
    <row r="92" spans="2:8" ht="25.5">
      <c r="B92" s="31">
        <v>900230</v>
      </c>
      <c r="C92" s="35" t="s">
        <v>138</v>
      </c>
      <c r="D92" s="31"/>
      <c r="E92" s="31"/>
      <c r="F92" s="33">
        <f>F83</f>
        <v>-1037180.93</v>
      </c>
      <c r="G92" s="31"/>
      <c r="H92" s="31"/>
    </row>
    <row r="93" spans="2:8" ht="25.5">
      <c r="B93" s="31">
        <v>600000</v>
      </c>
      <c r="C93" s="35" t="s">
        <v>132</v>
      </c>
      <c r="D93" s="31">
        <v>-987097.38</v>
      </c>
      <c r="E93" s="31"/>
      <c r="F93" s="33">
        <v>-907048.59</v>
      </c>
      <c r="G93" s="30"/>
      <c r="H93" s="30"/>
    </row>
    <row r="94" spans="2:8">
      <c r="B94" s="31">
        <v>602000</v>
      </c>
      <c r="C94" s="35" t="s">
        <v>133</v>
      </c>
      <c r="D94" s="31">
        <v>-987097.38</v>
      </c>
      <c r="E94" s="31"/>
      <c r="F94" s="31">
        <v>-907048.59</v>
      </c>
      <c r="G94" s="31"/>
      <c r="H94" s="31"/>
    </row>
    <row r="95" spans="2:8">
      <c r="B95" s="30">
        <v>602100</v>
      </c>
      <c r="C95" s="30" t="s">
        <v>129</v>
      </c>
      <c r="D95" s="30">
        <v>573176.86</v>
      </c>
      <c r="E95" s="30"/>
      <c r="F95" s="30">
        <v>607935.43000000005</v>
      </c>
      <c r="G95" s="30"/>
      <c r="H95" s="30"/>
    </row>
    <row r="96" spans="2:8">
      <c r="B96" s="30">
        <v>602200</v>
      </c>
      <c r="C96" s="30" t="s">
        <v>130</v>
      </c>
      <c r="D96" s="30">
        <v>0</v>
      </c>
      <c r="E96" s="30"/>
      <c r="F96" s="34">
        <v>333859.19</v>
      </c>
      <c r="G96" s="30"/>
      <c r="H96" s="30"/>
    </row>
    <row r="97" spans="2:8">
      <c r="B97" s="30">
        <v>602300</v>
      </c>
      <c r="C97" s="30" t="s">
        <v>139</v>
      </c>
      <c r="D97" s="30">
        <v>0</v>
      </c>
      <c r="E97" s="30"/>
      <c r="F97" s="34">
        <v>0</v>
      </c>
      <c r="G97" s="30"/>
      <c r="H97" s="30"/>
    </row>
    <row r="98" spans="2:8" ht="38.25">
      <c r="B98" s="30">
        <v>602400</v>
      </c>
      <c r="C98" s="36" t="s">
        <v>131</v>
      </c>
      <c r="D98" s="30">
        <f>-1560274.24</f>
        <v>-1560274.24</v>
      </c>
      <c r="E98" s="30"/>
      <c r="F98" s="30">
        <v>-1311257.17</v>
      </c>
      <c r="G98" s="30"/>
      <c r="H98" s="30"/>
    </row>
    <row r="99" spans="2:8" ht="25.5">
      <c r="B99" s="31">
        <v>900460</v>
      </c>
      <c r="C99" s="35" t="s">
        <v>138</v>
      </c>
      <c r="D99" s="31">
        <v>-987097.38</v>
      </c>
      <c r="E99" s="31"/>
      <c r="F99" s="31">
        <v>-1037180.93</v>
      </c>
      <c r="G99" s="31"/>
      <c r="H99" s="31"/>
    </row>
    <row r="100" spans="2:8">
      <c r="B100" s="37"/>
      <c r="C100" s="37"/>
      <c r="D100" s="37"/>
      <c r="E100" s="37"/>
      <c r="F100" s="37"/>
      <c r="G100" s="37"/>
      <c r="H100" s="37"/>
    </row>
    <row r="101" spans="2:8">
      <c r="B101" s="37"/>
      <c r="C101" s="37"/>
      <c r="D101" s="37"/>
      <c r="E101" s="37"/>
      <c r="F101" s="37"/>
      <c r="G101" s="37"/>
      <c r="H101" s="37"/>
    </row>
    <row r="102" spans="2:8">
      <c r="B102" s="38" t="s">
        <v>140</v>
      </c>
      <c r="C102" s="38"/>
      <c r="D102" s="38"/>
      <c r="E102" s="38"/>
      <c r="F102" s="38"/>
      <c r="G102" s="38"/>
      <c r="H102" s="38"/>
    </row>
    <row r="103" spans="2:8">
      <c r="B103" s="37"/>
      <c r="C103" s="37"/>
      <c r="D103" s="37"/>
      <c r="E103" s="37"/>
      <c r="F103" s="37"/>
      <c r="G103" s="37"/>
      <c r="H103" s="37"/>
    </row>
    <row r="104" spans="2:8">
      <c r="B104" s="37"/>
      <c r="C104" s="37"/>
      <c r="D104" s="37"/>
      <c r="E104" s="37"/>
      <c r="F104" s="37"/>
      <c r="G104" s="37"/>
      <c r="H104" s="37"/>
    </row>
    <row r="105" spans="2:8">
      <c r="B105" s="37"/>
      <c r="C105" s="37"/>
      <c r="D105" s="37"/>
      <c r="E105" s="37"/>
      <c r="F105" s="37"/>
      <c r="G105" s="37"/>
      <c r="H105" s="37"/>
    </row>
    <row r="106" spans="2:8">
      <c r="B106" s="37"/>
      <c r="C106" s="37"/>
      <c r="D106" s="37"/>
      <c r="E106" s="37"/>
      <c r="F106" s="37"/>
      <c r="G106" s="37"/>
      <c r="H106" s="37"/>
    </row>
    <row r="107" spans="2:8">
      <c r="B107" s="37"/>
      <c r="C107" s="37"/>
      <c r="D107" s="37"/>
      <c r="E107" s="37"/>
      <c r="F107" s="37"/>
      <c r="G107" s="37"/>
      <c r="H107" s="37"/>
    </row>
    <row r="108" spans="2:8">
      <c r="B108" s="37"/>
      <c r="C108" s="37"/>
      <c r="D108" s="37"/>
      <c r="E108" s="37"/>
      <c r="F108" s="37"/>
      <c r="G108" s="37"/>
      <c r="H108" s="37"/>
    </row>
    <row r="109" spans="2:8">
      <c r="B109" s="37"/>
      <c r="C109" s="37"/>
      <c r="D109" s="37"/>
      <c r="E109" s="37"/>
      <c r="F109" s="37"/>
      <c r="G109" s="37"/>
      <c r="H109" s="37"/>
    </row>
  </sheetData>
  <mergeCells count="6">
    <mergeCell ref="B102:H102"/>
    <mergeCell ref="A32:C32"/>
    <mergeCell ref="A33:C33"/>
    <mergeCell ref="B2:H2"/>
    <mergeCell ref="B80:C80"/>
    <mergeCell ref="B3:H3"/>
  </mergeCells>
  <phoneticPr fontId="0" type="noConversion"/>
  <pageMargins left="0.59055118110236204" right="0.59055118110236204" top="0.39370078740157499" bottom="0.39370078740157499" header="0" footer="0"/>
  <pageSetup paperSize="9" scale="85" fitToHeight="50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u251001</dc:creator>
  <cp:lastModifiedBy>Zagalniu</cp:lastModifiedBy>
  <cp:lastPrinted>2019-11-07T14:51:03Z</cp:lastPrinted>
  <dcterms:created xsi:type="dcterms:W3CDTF">2019-11-07T06:46:37Z</dcterms:created>
  <dcterms:modified xsi:type="dcterms:W3CDTF">2020-04-01T13:42:41Z</dcterms:modified>
</cp:coreProperties>
</file>