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Dok_2021\Контроль\Вебсайт\05\"/>
    </mc:Choice>
  </mc:AlternateContent>
  <bookViews>
    <workbookView xWindow="0" yWindow="0" windowWidth="28800" windowHeight="12345" tabRatio="743"/>
  </bookViews>
  <sheets>
    <sheet name="Додаток Видатки_тис. грн" sheetId="86" r:id="rId1"/>
    <sheet name="Доходи на 1 ж (2)" sheetId="83" state="hidden" r:id="rId2"/>
  </sheets>
  <definedNames>
    <definedName name="_xlnm.Print_Titles" localSheetId="0">'Додаток Видатки_тис. грн'!$A:$C</definedName>
    <definedName name="_xlnm.Print_Area" localSheetId="0">'Додаток Видатки_тис. грн'!$A$1:$BN$64</definedName>
    <definedName name="_xlnm.Print_Area" localSheetId="1">'Доходи на 1 ж (2)'!$A$1:$AC$59</definedName>
  </definedNames>
  <calcPr calcId="162913"/>
</workbook>
</file>

<file path=xl/calcChain.xml><?xml version="1.0" encoding="utf-8"?>
<calcChain xmlns="http://schemas.openxmlformats.org/spreadsheetml/2006/main">
  <c r="R11" i="86" l="1"/>
  <c r="R10" i="86"/>
  <c r="R8" i="86"/>
  <c r="R7" i="86"/>
  <c r="X56" i="86"/>
  <c r="X31" i="86"/>
  <c r="X20" i="86"/>
  <c r="AD41" i="86"/>
  <c r="AG31" i="86"/>
  <c r="AG24" i="86"/>
  <c r="AJ28" i="86"/>
  <c r="AM9" i="86"/>
  <c r="AM48" i="86"/>
  <c r="AP42" i="86"/>
  <c r="AS31" i="86"/>
  <c r="AS19" i="86"/>
  <c r="AS12" i="86"/>
  <c r="AY62" i="86"/>
  <c r="AY55" i="86"/>
  <c r="AY49" i="86"/>
  <c r="AY47" i="86"/>
  <c r="AY42" i="86"/>
  <c r="AY41" i="86"/>
  <c r="AY35" i="86"/>
  <c r="AY31" i="86"/>
  <c r="AY29" i="86"/>
  <c r="AY24" i="86"/>
  <c r="AY9" i="86"/>
  <c r="BB17" i="86"/>
  <c r="BB54" i="86"/>
  <c r="BB52" i="86"/>
  <c r="BB51" i="86"/>
  <c r="BB50" i="86"/>
  <c r="BB48" i="86"/>
  <c r="BB44" i="86"/>
  <c r="BB43" i="86"/>
  <c r="BB42" i="86"/>
  <c r="BE19" i="86"/>
  <c r="BH48" i="86"/>
  <c r="BH41" i="86"/>
  <c r="BH37" i="86"/>
  <c r="BK42" i="86"/>
  <c r="BK37" i="86"/>
  <c r="D63" i="86" l="1"/>
  <c r="L47" i="86"/>
  <c r="L48" i="86"/>
  <c r="L49" i="86"/>
  <c r="L50" i="86"/>
  <c r="L51" i="86"/>
  <c r="L52" i="86"/>
  <c r="L53" i="86"/>
  <c r="L54" i="86"/>
  <c r="L55" i="86"/>
  <c r="O48" i="86"/>
  <c r="O56" i="86"/>
  <c r="O25" i="86"/>
  <c r="O27" i="86"/>
  <c r="O28" i="86"/>
  <c r="O29" i="86"/>
  <c r="O30" i="86"/>
  <c r="O31" i="86"/>
  <c r="O33" i="86"/>
  <c r="O34" i="86"/>
  <c r="O35" i="86"/>
  <c r="O36" i="86"/>
  <c r="O37" i="86"/>
  <c r="O38" i="86"/>
  <c r="O39" i="86"/>
  <c r="O40" i="86"/>
  <c r="O41" i="86"/>
  <c r="O42" i="86"/>
  <c r="O43" i="86"/>
  <c r="BL64" i="86" l="1"/>
  <c r="D8" i="86"/>
  <c r="K64" i="86"/>
  <c r="BH63" i="86" l="1"/>
  <c r="D7" i="86"/>
  <c r="BQ7" i="86" s="1"/>
  <c r="BQ8" i="86"/>
  <c r="D9" i="86"/>
  <c r="BQ9" i="86" s="1"/>
  <c r="D10" i="86"/>
  <c r="BQ10" i="86" s="1"/>
  <c r="D11" i="86"/>
  <c r="BQ11" i="86" s="1"/>
  <c r="D12" i="86"/>
  <c r="BQ12" i="86" s="1"/>
  <c r="D13" i="86"/>
  <c r="BQ13" i="86" s="1"/>
  <c r="D14" i="86"/>
  <c r="BQ14" i="86" s="1"/>
  <c r="D15" i="86"/>
  <c r="BQ15" i="86" s="1"/>
  <c r="D16" i="86"/>
  <c r="BQ16" i="86" s="1"/>
  <c r="D17" i="86"/>
  <c r="BQ17" i="86" s="1"/>
  <c r="D18" i="86"/>
  <c r="BQ18" i="86" s="1"/>
  <c r="D19" i="86"/>
  <c r="BQ19" i="86" s="1"/>
  <c r="D20" i="86"/>
  <c r="BQ20" i="86" s="1"/>
  <c r="D21" i="86"/>
  <c r="BQ21" i="86" s="1"/>
  <c r="D22" i="86"/>
  <c r="BQ22" i="86" s="1"/>
  <c r="D23" i="86"/>
  <c r="BQ23" i="86" s="1"/>
  <c r="D24" i="86"/>
  <c r="BQ24" i="86" s="1"/>
  <c r="D25" i="86"/>
  <c r="BQ25" i="86" s="1"/>
  <c r="D26" i="86"/>
  <c r="BQ26" i="86" s="1"/>
  <c r="D27" i="86"/>
  <c r="BQ27" i="86" s="1"/>
  <c r="D28" i="86"/>
  <c r="BQ28" i="86" s="1"/>
  <c r="D29" i="86"/>
  <c r="BQ29" i="86" s="1"/>
  <c r="D30" i="86"/>
  <c r="BQ30" i="86" s="1"/>
  <c r="D31" i="86"/>
  <c r="BQ31" i="86" s="1"/>
  <c r="D32" i="86"/>
  <c r="BQ32" i="86" s="1"/>
  <c r="D33" i="86"/>
  <c r="BQ33" i="86" s="1"/>
  <c r="D34" i="86"/>
  <c r="BQ34" i="86" s="1"/>
  <c r="D35" i="86"/>
  <c r="BQ35" i="86" s="1"/>
  <c r="D36" i="86"/>
  <c r="BQ36" i="86" s="1"/>
  <c r="D37" i="86"/>
  <c r="BQ37" i="86" s="1"/>
  <c r="D38" i="86"/>
  <c r="BQ38" i="86" s="1"/>
  <c r="D39" i="86"/>
  <c r="BQ39" i="86" s="1"/>
  <c r="D40" i="86"/>
  <c r="BQ40" i="86" s="1"/>
  <c r="D41" i="86"/>
  <c r="BQ41" i="86" s="1"/>
  <c r="D42" i="86"/>
  <c r="BQ42" i="86" s="1"/>
  <c r="D43" i="86"/>
  <c r="BQ43" i="86" s="1"/>
  <c r="D44" i="86"/>
  <c r="BQ44" i="86" s="1"/>
  <c r="D45" i="86"/>
  <c r="BQ45" i="86" s="1"/>
  <c r="D46" i="86"/>
  <c r="BQ46" i="86" s="1"/>
  <c r="D47" i="86"/>
  <c r="BQ47" i="86" s="1"/>
  <c r="D48" i="86"/>
  <c r="BQ48" i="86" s="1"/>
  <c r="D49" i="86"/>
  <c r="BQ49" i="86" s="1"/>
  <c r="D50" i="86"/>
  <c r="BQ50" i="86" s="1"/>
  <c r="D51" i="86"/>
  <c r="BQ51" i="86" s="1"/>
  <c r="D52" i="86"/>
  <c r="BQ52" i="86" s="1"/>
  <c r="D53" i="86"/>
  <c r="BQ53" i="86" s="1"/>
  <c r="D54" i="86"/>
  <c r="BQ54" i="86" s="1"/>
  <c r="D55" i="86"/>
  <c r="BQ55" i="86" s="1"/>
  <c r="D56" i="86"/>
  <c r="BQ56" i="86" s="1"/>
  <c r="D57" i="86"/>
  <c r="BQ57" i="86" s="1"/>
  <c r="D58" i="86"/>
  <c r="BQ58" i="86" s="1"/>
  <c r="D59" i="86"/>
  <c r="BQ59" i="86" s="1"/>
  <c r="D60" i="86"/>
  <c r="BQ60" i="86" s="1"/>
  <c r="D61" i="86"/>
  <c r="BQ61" i="86" s="1"/>
  <c r="D62" i="86"/>
  <c r="BQ62" i="86" s="1"/>
  <c r="BQ63" i="86"/>
  <c r="AD63" i="86"/>
  <c r="R61" i="86"/>
  <c r="R62" i="86"/>
  <c r="AS62" i="86"/>
  <c r="AA62" i="86"/>
  <c r="AS61" i="86"/>
  <c r="AM62" i="86"/>
  <c r="AD60" i="86"/>
  <c r="AD62" i="86"/>
  <c r="AD61" i="86"/>
  <c r="AA61" i="86"/>
  <c r="AA63" i="86"/>
  <c r="AJ62" i="86"/>
  <c r="U61" i="86"/>
  <c r="U62" i="86"/>
  <c r="X62" i="86"/>
  <c r="AM61" i="86"/>
  <c r="BE60" i="86"/>
  <c r="BE61" i="86"/>
  <c r="J64" i="86"/>
  <c r="E62" i="86" l="1"/>
  <c r="E63" i="86"/>
  <c r="E52" i="86" l="1"/>
  <c r="E59" i="86"/>
  <c r="E9" i="86"/>
  <c r="E16" i="86"/>
  <c r="E18" i="86"/>
  <c r="E19" i="86"/>
  <c r="E29" i="86"/>
  <c r="E31" i="86"/>
  <c r="E37" i="86"/>
  <c r="E55" i="86"/>
  <c r="E60" i="86"/>
  <c r="E10" i="86"/>
  <c r="E20" i="86"/>
  <c r="E28" i="86"/>
  <c r="E30" i="86"/>
  <c r="E38" i="86"/>
  <c r="E40" i="86"/>
  <c r="E42" i="86"/>
  <c r="E46" i="86"/>
  <c r="E41" i="86"/>
  <c r="E49" i="86"/>
  <c r="E8" i="86"/>
  <c r="E7" i="86"/>
  <c r="E56" i="86"/>
  <c r="E57" i="86"/>
  <c r="E54" i="86"/>
  <c r="E51" i="86"/>
  <c r="E43" i="86"/>
  <c r="E36" i="86"/>
  <c r="E33" i="86"/>
  <c r="E61" i="86"/>
  <c r="F61" i="86" s="1"/>
  <c r="E11" i="86"/>
  <c r="E13" i="86"/>
  <c r="E15" i="86"/>
  <c r="E17" i="86"/>
  <c r="E22" i="86"/>
  <c r="E24" i="86"/>
  <c r="E26" i="86"/>
  <c r="E32" i="86"/>
  <c r="E34" i="86"/>
  <c r="E44" i="86"/>
  <c r="E48" i="86"/>
  <c r="E50" i="86"/>
  <c r="E58" i="86"/>
  <c r="E12" i="86"/>
  <c r="E14" i="86"/>
  <c r="E21" i="86"/>
  <c r="E23" i="86"/>
  <c r="E25" i="86"/>
  <c r="E27" i="86"/>
  <c r="E35" i="86"/>
  <c r="E39" i="86"/>
  <c r="E45" i="86"/>
  <c r="E47" i="86"/>
  <c r="E53" i="86"/>
  <c r="L62" i="86"/>
  <c r="I62" i="86"/>
  <c r="F62" i="86"/>
  <c r="L61" i="86"/>
  <c r="O61" i="86"/>
  <c r="I61" i="86"/>
  <c r="O62" i="86"/>
  <c r="BE12" i="86"/>
  <c r="BE13" i="86"/>
  <c r="BE14" i="86"/>
  <c r="BE15" i="86"/>
  <c r="BE17" i="86"/>
  <c r="BE18" i="86"/>
  <c r="BE21" i="86"/>
  <c r="BE22" i="86"/>
  <c r="BE23" i="86"/>
  <c r="BE24" i="86"/>
  <c r="BE28" i="86"/>
  <c r="BE29" i="86"/>
  <c r="BE30" i="86"/>
  <c r="BE31" i="86"/>
  <c r="BE33" i="86"/>
  <c r="BE34" i="86"/>
  <c r="BE35" i="86"/>
  <c r="BE36" i="86"/>
  <c r="BE37" i="86"/>
  <c r="BE38" i="86"/>
  <c r="BE39" i="86"/>
  <c r="BE40" i="86"/>
  <c r="BE41" i="86"/>
  <c r="BE43" i="86"/>
  <c r="BE44" i="86"/>
  <c r="BE45" i="86"/>
  <c r="BE46" i="86"/>
  <c r="BE47" i="86"/>
  <c r="BE49" i="86"/>
  <c r="BE50" i="86"/>
  <c r="BE51" i="86"/>
  <c r="BE52" i="86"/>
  <c r="BE53" i="86"/>
  <c r="BE54" i="86"/>
  <c r="BE55" i="86"/>
  <c r="BE56" i="86"/>
  <c r="BE57" i="86"/>
  <c r="BE58" i="86"/>
  <c r="BE59" i="86"/>
  <c r="BE63" i="86"/>
  <c r="BB8" i="86"/>
  <c r="BB29" i="86"/>
  <c r="BB30" i="86"/>
  <c r="BB33" i="86"/>
  <c r="BB45" i="86"/>
  <c r="AY12" i="86"/>
  <c r="AY14" i="86"/>
  <c r="AY16" i="86"/>
  <c r="AY19" i="86"/>
  <c r="AY21" i="86"/>
  <c r="AY22" i="86"/>
  <c r="AY23" i="86"/>
  <c r="AY27" i="86"/>
  <c r="AY28" i="86"/>
  <c r="AY37" i="86"/>
  <c r="AY38" i="86"/>
  <c r="AY40" i="86"/>
  <c r="AY44" i="86"/>
  <c r="AY45" i="86"/>
  <c r="AY53" i="86"/>
  <c r="AY54" i="86"/>
  <c r="AY56" i="86"/>
  <c r="AY58" i="86"/>
  <c r="AY60" i="86"/>
  <c r="AY63" i="86"/>
  <c r="AS13" i="86"/>
  <c r="AS14" i="86"/>
  <c r="AS15" i="86"/>
  <c r="AS16" i="86"/>
  <c r="AS17" i="86"/>
  <c r="AS18" i="86"/>
  <c r="AS20" i="86"/>
  <c r="AS21" i="86"/>
  <c r="AS22" i="86"/>
  <c r="AS23" i="86"/>
  <c r="AS24" i="86"/>
  <c r="AS25" i="86"/>
  <c r="AS26" i="86"/>
  <c r="AS27" i="86"/>
  <c r="AS28" i="86"/>
  <c r="AS29" i="86"/>
  <c r="AS30" i="86"/>
  <c r="AS33" i="86"/>
  <c r="AS34" i="86"/>
  <c r="AS35" i="86"/>
  <c r="AS36" i="86"/>
  <c r="AS37" i="86"/>
  <c r="AS39" i="86"/>
  <c r="AS40" i="86"/>
  <c r="AS41" i="86"/>
  <c r="AS42" i="86"/>
  <c r="AS43" i="86"/>
  <c r="AS45" i="86"/>
  <c r="AS46" i="86"/>
  <c r="AS48" i="86"/>
  <c r="AS49" i="86"/>
  <c r="AS52" i="86"/>
  <c r="AS53" i="86"/>
  <c r="AS54" i="86"/>
  <c r="AS56" i="86"/>
  <c r="AS58" i="86"/>
  <c r="AS59" i="86"/>
  <c r="AS63" i="86"/>
  <c r="AP8" i="86"/>
  <c r="AM12" i="86"/>
  <c r="AM13" i="86"/>
  <c r="AM14" i="86"/>
  <c r="AM18" i="86"/>
  <c r="AM19" i="86"/>
  <c r="AM20" i="86"/>
  <c r="AM21" i="86"/>
  <c r="AM23" i="86"/>
  <c r="AM28" i="86"/>
  <c r="AM29" i="86"/>
  <c r="AM30" i="86"/>
  <c r="AM33" i="86"/>
  <c r="AM34" i="86"/>
  <c r="AM37" i="86"/>
  <c r="AM39" i="86"/>
  <c r="AM40" i="86"/>
  <c r="AM41" i="86"/>
  <c r="AM42" i="86"/>
  <c r="AM44" i="86"/>
  <c r="AM45" i="86"/>
  <c r="AM46" i="86"/>
  <c r="AM50" i="86"/>
  <c r="AM52" i="86"/>
  <c r="AM53" i="86"/>
  <c r="AM55" i="86"/>
  <c r="AM56" i="86"/>
  <c r="AM59" i="86"/>
  <c r="AM60" i="86"/>
  <c r="AM63" i="86"/>
  <c r="AJ12" i="86"/>
  <c r="AJ13" i="86"/>
  <c r="AJ14" i="86"/>
  <c r="AJ16" i="86"/>
  <c r="AJ17" i="86"/>
  <c r="AJ18" i="86"/>
  <c r="AJ19" i="86"/>
  <c r="AJ20" i="86"/>
  <c r="AJ21" i="86"/>
  <c r="AJ22" i="86"/>
  <c r="AJ23" i="86"/>
  <c r="AJ24" i="86"/>
  <c r="AJ25" i="86"/>
  <c r="AJ26" i="86"/>
  <c r="AJ27" i="86"/>
  <c r="AJ29" i="86"/>
  <c r="AJ30" i="86"/>
  <c r="AJ31" i="86"/>
  <c r="AJ33" i="86"/>
  <c r="AJ34" i="86"/>
  <c r="AJ35" i="86"/>
  <c r="AJ36" i="86"/>
  <c r="AJ37" i="86"/>
  <c r="AJ38" i="86"/>
  <c r="AJ40" i="86"/>
  <c r="AJ41" i="86"/>
  <c r="AJ42" i="86"/>
  <c r="AJ43" i="86"/>
  <c r="AJ44" i="86"/>
  <c r="AJ45" i="86"/>
  <c r="AJ46" i="86"/>
  <c r="AJ48" i="86"/>
  <c r="AJ49" i="86"/>
  <c r="AJ50" i="86"/>
  <c r="AJ51" i="86"/>
  <c r="AJ52" i="86"/>
  <c r="AJ53" i="86"/>
  <c r="AJ54" i="86"/>
  <c r="AJ55" i="86"/>
  <c r="AJ56" i="86"/>
  <c r="AJ57" i="86"/>
  <c r="AJ58" i="86"/>
  <c r="AJ63" i="86"/>
  <c r="AD12" i="86"/>
  <c r="AD14" i="86"/>
  <c r="AD16" i="86"/>
  <c r="AD17" i="86"/>
  <c r="AD18" i="86"/>
  <c r="AD19" i="86"/>
  <c r="AD21" i="86"/>
  <c r="AD23" i="86"/>
  <c r="AD25" i="86"/>
  <c r="AD26" i="86"/>
  <c r="AD28" i="86"/>
  <c r="AD30" i="86"/>
  <c r="AD31" i="86"/>
  <c r="AD33" i="86"/>
  <c r="AD34" i="86"/>
  <c r="AD35" i="86"/>
  <c r="AD37" i="86"/>
  <c r="AD38" i="86"/>
  <c r="AD39" i="86"/>
  <c r="AD42" i="86"/>
  <c r="AD43" i="86"/>
  <c r="AD44" i="86"/>
  <c r="AD46" i="86"/>
  <c r="AD47" i="86"/>
  <c r="AD49" i="86"/>
  <c r="AD50" i="86"/>
  <c r="AD51" i="86"/>
  <c r="AD52" i="86"/>
  <c r="AA12" i="86"/>
  <c r="AA13" i="86"/>
  <c r="AA14" i="86"/>
  <c r="AA15" i="86"/>
  <c r="AA16" i="86"/>
  <c r="AA17" i="86"/>
  <c r="AA18" i="86"/>
  <c r="AA19" i="86"/>
  <c r="AA20" i="86"/>
  <c r="AA21" i="86"/>
  <c r="AA22" i="86"/>
  <c r="AA23" i="86"/>
  <c r="AA24" i="86"/>
  <c r="AA25" i="86"/>
  <c r="AA26" i="86"/>
  <c r="AA27" i="86"/>
  <c r="AA28" i="86"/>
  <c r="AA29" i="86"/>
  <c r="AA30" i="86"/>
  <c r="AA31" i="86"/>
  <c r="AA32" i="86"/>
  <c r="AA33" i="86"/>
  <c r="AA34" i="86"/>
  <c r="AA35" i="86"/>
  <c r="AA36" i="86"/>
  <c r="AA37" i="86"/>
  <c r="AA38" i="86"/>
  <c r="AA39" i="86"/>
  <c r="AA40" i="86"/>
  <c r="AA41" i="86"/>
  <c r="AA42" i="86"/>
  <c r="AA43" i="86"/>
  <c r="AA44" i="86"/>
  <c r="AA45" i="86"/>
  <c r="AA46" i="86"/>
  <c r="AA47" i="86"/>
  <c r="AA48" i="86"/>
  <c r="AA49" i="86"/>
  <c r="AA50" i="86"/>
  <c r="AA51" i="86"/>
  <c r="AA52" i="86"/>
  <c r="AA53" i="86"/>
  <c r="AA54" i="86"/>
  <c r="AA55" i="86"/>
  <c r="AA56" i="86"/>
  <c r="AA57" i="86"/>
  <c r="AA58" i="86"/>
  <c r="AA59" i="86"/>
  <c r="AA60" i="86"/>
  <c r="X12" i="86"/>
  <c r="X13" i="86"/>
  <c r="X14" i="86"/>
  <c r="X16" i="86"/>
  <c r="X17" i="86"/>
  <c r="X18" i="86"/>
  <c r="X19" i="86"/>
  <c r="X21" i="86"/>
  <c r="X23" i="86"/>
  <c r="X24" i="86"/>
  <c r="X25" i="86"/>
  <c r="X26" i="86"/>
  <c r="X27" i="86"/>
  <c r="X28" i="86"/>
  <c r="X29" i="86"/>
  <c r="X32" i="86"/>
  <c r="X33" i="86"/>
  <c r="X34" i="86"/>
  <c r="X35" i="86"/>
  <c r="X36" i="86"/>
  <c r="X37" i="86"/>
  <c r="X39" i="86"/>
  <c r="X41" i="86"/>
  <c r="X42" i="86"/>
  <c r="X43" i="86"/>
  <c r="X44" i="86"/>
  <c r="X45" i="86"/>
  <c r="X46" i="86"/>
  <c r="X47" i="86"/>
  <c r="X48" i="86"/>
  <c r="X49" i="86"/>
  <c r="X50" i="86"/>
  <c r="X51" i="86"/>
  <c r="X52" i="86"/>
  <c r="X54" i="86"/>
  <c r="X55" i="86"/>
  <c r="X58" i="86"/>
  <c r="X59" i="86"/>
  <c r="X63" i="86"/>
  <c r="U12" i="86"/>
  <c r="U13" i="86"/>
  <c r="U14" i="86"/>
  <c r="U15" i="86"/>
  <c r="U16" i="86"/>
  <c r="U17" i="86"/>
  <c r="U18" i="86"/>
  <c r="U19" i="86"/>
  <c r="U20" i="86"/>
  <c r="U21" i="86"/>
  <c r="U22" i="86"/>
  <c r="U23" i="86"/>
  <c r="U24" i="86"/>
  <c r="U25" i="86"/>
  <c r="U26" i="86"/>
  <c r="U27" i="86"/>
  <c r="U28" i="86"/>
  <c r="U29" i="86"/>
  <c r="U30" i="86"/>
  <c r="U31" i="86"/>
  <c r="U32" i="86"/>
  <c r="U33" i="86"/>
  <c r="U34" i="86"/>
  <c r="U35" i="86"/>
  <c r="U36" i="86"/>
  <c r="U37" i="86"/>
  <c r="U38" i="86"/>
  <c r="U39" i="86"/>
  <c r="U40" i="86"/>
  <c r="U41" i="86"/>
  <c r="U42" i="86"/>
  <c r="U43" i="86"/>
  <c r="U44" i="86"/>
  <c r="U45" i="86"/>
  <c r="U46" i="86"/>
  <c r="U47" i="86"/>
  <c r="U48" i="86"/>
  <c r="U49" i="86"/>
  <c r="U50" i="86"/>
  <c r="U51" i="86"/>
  <c r="U52" i="86"/>
  <c r="U53" i="86"/>
  <c r="U54" i="86"/>
  <c r="U55" i="86"/>
  <c r="U56" i="86"/>
  <c r="U57" i="86"/>
  <c r="U58" i="86"/>
  <c r="U59" i="86"/>
  <c r="U60" i="86"/>
  <c r="U63" i="86"/>
  <c r="R9" i="86"/>
  <c r="R12" i="86"/>
  <c r="R13" i="86"/>
  <c r="R14" i="86"/>
  <c r="R15" i="86"/>
  <c r="R16" i="86"/>
  <c r="R17" i="86"/>
  <c r="R18" i="86"/>
  <c r="R19" i="86"/>
  <c r="R20" i="86"/>
  <c r="R21" i="86"/>
  <c r="R22" i="86"/>
  <c r="R23" i="86"/>
  <c r="R24" i="86"/>
  <c r="R25" i="86"/>
  <c r="R26" i="86"/>
  <c r="R27" i="86"/>
  <c r="R28" i="86"/>
  <c r="R29" i="86"/>
  <c r="R30" i="86"/>
  <c r="R31" i="86"/>
  <c r="R32" i="86"/>
  <c r="R33" i="86"/>
  <c r="R34" i="86"/>
  <c r="R35" i="86"/>
  <c r="R36" i="86"/>
  <c r="R37" i="86"/>
  <c r="R38" i="86"/>
  <c r="R39" i="86"/>
  <c r="R40" i="86"/>
  <c r="R41" i="86"/>
  <c r="R42" i="86"/>
  <c r="R43" i="86"/>
  <c r="R44" i="86"/>
  <c r="R45" i="86"/>
  <c r="R46" i="86"/>
  <c r="R47" i="86"/>
  <c r="R48" i="86"/>
  <c r="R49" i="86"/>
  <c r="R50" i="86"/>
  <c r="R51" i="86"/>
  <c r="R52" i="86"/>
  <c r="R53" i="86"/>
  <c r="R54" i="86"/>
  <c r="R55" i="86"/>
  <c r="R56" i="86"/>
  <c r="R57" i="86"/>
  <c r="R58" i="86"/>
  <c r="R59" i="86"/>
  <c r="R60" i="86"/>
  <c r="R63" i="86"/>
  <c r="O12" i="86"/>
  <c r="O13" i="86"/>
  <c r="O14" i="86"/>
  <c r="O15" i="86"/>
  <c r="O16" i="86"/>
  <c r="O17" i="86"/>
  <c r="O18" i="86"/>
  <c r="O19" i="86"/>
  <c r="O20" i="86"/>
  <c r="O21" i="86"/>
  <c r="O22" i="86"/>
  <c r="O23" i="86"/>
  <c r="O24" i="86"/>
  <c r="O45" i="86"/>
  <c r="O46" i="86"/>
  <c r="O47" i="86"/>
  <c r="O49" i="86"/>
  <c r="O50" i="86"/>
  <c r="O52" i="86"/>
  <c r="O53" i="86"/>
  <c r="O54" i="86"/>
  <c r="O55" i="86"/>
  <c r="O57" i="86"/>
  <c r="O58" i="86"/>
  <c r="O59" i="86"/>
  <c r="O63" i="86"/>
  <c r="L12" i="86"/>
  <c r="L13" i="86"/>
  <c r="L14" i="86"/>
  <c r="L15" i="86"/>
  <c r="L16" i="86"/>
  <c r="L17" i="86"/>
  <c r="L18" i="86"/>
  <c r="L19" i="86"/>
  <c r="L20" i="86"/>
  <c r="L21" i="86"/>
  <c r="L22" i="86"/>
  <c r="L23" i="86"/>
  <c r="L24" i="86"/>
  <c r="L25" i="86"/>
  <c r="L26" i="86"/>
  <c r="L27" i="86"/>
  <c r="L28" i="86"/>
  <c r="L29" i="86"/>
  <c r="L30" i="86"/>
  <c r="L31" i="86"/>
  <c r="L32" i="86"/>
  <c r="L33" i="86"/>
  <c r="L34" i="86"/>
  <c r="L35" i="86"/>
  <c r="L36" i="86"/>
  <c r="L37" i="86"/>
  <c r="L38" i="86"/>
  <c r="L39" i="86"/>
  <c r="L40" i="86"/>
  <c r="L41" i="86"/>
  <c r="L42" i="86"/>
  <c r="L43" i="86"/>
  <c r="L44" i="86"/>
  <c r="L45" i="86"/>
  <c r="L46" i="86"/>
  <c r="L56" i="86"/>
  <c r="L57" i="86"/>
  <c r="L58" i="86"/>
  <c r="L59" i="86"/>
  <c r="L60" i="86"/>
  <c r="L63" i="86"/>
  <c r="BI64" i="86"/>
  <c r="BF64" i="86"/>
  <c r="BA64" i="86"/>
  <c r="AZ64" i="86"/>
  <c r="AW64" i="86"/>
  <c r="AT64" i="86"/>
  <c r="AQ64" i="86"/>
  <c r="AN64" i="86"/>
  <c r="AL64" i="86"/>
  <c r="AK64" i="86"/>
  <c r="AH64" i="86"/>
  <c r="AF64" i="86"/>
  <c r="AE64" i="86"/>
  <c r="AB64" i="86"/>
  <c r="Y64" i="86"/>
  <c r="V64" i="86"/>
  <c r="S64" i="86"/>
  <c r="P64" i="86"/>
  <c r="N64" i="86"/>
  <c r="M64" i="86"/>
  <c r="BM64" i="86" l="1"/>
  <c r="BB64" i="86"/>
  <c r="AG64" i="86"/>
  <c r="AM64" i="86"/>
  <c r="O64" i="86"/>
  <c r="BJ64" i="86"/>
  <c r="AR64" i="86"/>
  <c r="AO64" i="86"/>
  <c r="AI64" i="86"/>
  <c r="L64" i="86"/>
  <c r="BG64" i="86"/>
  <c r="BD64" i="86"/>
  <c r="BC64" i="86"/>
  <c r="AX64" i="86"/>
  <c r="AU64" i="86"/>
  <c r="AC64" i="86"/>
  <c r="Z64" i="86"/>
  <c r="W64" i="86"/>
  <c r="T64" i="86"/>
  <c r="Q64" i="86"/>
  <c r="BP64" i="86" l="1"/>
  <c r="U64" i="86"/>
  <c r="AA64" i="86"/>
  <c r="AV64" i="86"/>
  <c r="BH64" i="86"/>
  <c r="AP64" i="86"/>
  <c r="AS64" i="86"/>
  <c r="R64" i="86"/>
  <c r="X64" i="86"/>
  <c r="AD64" i="86"/>
  <c r="AY64" i="86"/>
  <c r="AJ64" i="86"/>
  <c r="BK64" i="86"/>
  <c r="I23" i="86"/>
  <c r="I22" i="86"/>
  <c r="F59" i="86"/>
  <c r="F55" i="86"/>
  <c r="F51" i="86"/>
  <c r="F47" i="86"/>
  <c r="F43" i="86"/>
  <c r="F39" i="86"/>
  <c r="F35" i="86"/>
  <c r="F31" i="86"/>
  <c r="F27" i="86"/>
  <c r="F23" i="86"/>
  <c r="F19" i="86"/>
  <c r="F15" i="86"/>
  <c r="F11" i="86"/>
  <c r="I18" i="86"/>
  <c r="I63" i="86"/>
  <c r="I57" i="86"/>
  <c r="I53" i="86"/>
  <c r="I49" i="86"/>
  <c r="I45" i="86"/>
  <c r="I41" i="86"/>
  <c r="I37" i="86"/>
  <c r="I33" i="86"/>
  <c r="I29" i="86"/>
  <c r="I25" i="86"/>
  <c r="I21" i="86"/>
  <c r="F58" i="86"/>
  <c r="F54" i="86"/>
  <c r="F50" i="86"/>
  <c r="F46" i="86"/>
  <c r="F42" i="86"/>
  <c r="F38" i="86"/>
  <c r="F34" i="86"/>
  <c r="F30" i="86"/>
  <c r="F26" i="86"/>
  <c r="F22" i="86"/>
  <c r="F18" i="86"/>
  <c r="F14" i="86"/>
  <c r="F10" i="86"/>
  <c r="I60" i="86"/>
  <c r="I56" i="86"/>
  <c r="I52" i="86"/>
  <c r="I48" i="86"/>
  <c r="I44" i="86"/>
  <c r="I40" i="86"/>
  <c r="I36" i="86"/>
  <c r="I32" i="86"/>
  <c r="I28" i="86"/>
  <c r="I24" i="86"/>
  <c r="I20" i="86"/>
  <c r="I16" i="86"/>
  <c r="I12" i="86"/>
  <c r="F7" i="86"/>
  <c r="F63" i="86"/>
  <c r="F57" i="86"/>
  <c r="F53" i="86"/>
  <c r="F49" i="86"/>
  <c r="F45" i="86"/>
  <c r="F41" i="86"/>
  <c r="F37" i="86"/>
  <c r="F33" i="86"/>
  <c r="F29" i="86"/>
  <c r="F25" i="86"/>
  <c r="F21" i="86"/>
  <c r="F17" i="86"/>
  <c r="F13" i="86"/>
  <c r="F9" i="86"/>
  <c r="I59" i="86"/>
  <c r="I55" i="86"/>
  <c r="I51" i="86"/>
  <c r="I47" i="86"/>
  <c r="I43" i="86"/>
  <c r="I39" i="86"/>
  <c r="I35" i="86"/>
  <c r="I31" i="86"/>
  <c r="I27" i="86"/>
  <c r="I19" i="86"/>
  <c r="I15" i="86"/>
  <c r="I11" i="86"/>
  <c r="I9" i="86"/>
  <c r="F60" i="86"/>
  <c r="F56" i="86"/>
  <c r="F52" i="86"/>
  <c r="F48" i="86"/>
  <c r="F44" i="86"/>
  <c r="F40" i="86"/>
  <c r="F36" i="86"/>
  <c r="F32" i="86"/>
  <c r="F28" i="86"/>
  <c r="F24" i="86"/>
  <c r="F20" i="86"/>
  <c r="F16" i="86"/>
  <c r="F12" i="86"/>
  <c r="F8" i="86"/>
  <c r="I58" i="86"/>
  <c r="I54" i="86"/>
  <c r="I50" i="86"/>
  <c r="I46" i="86"/>
  <c r="I42" i="86"/>
  <c r="I38" i="86"/>
  <c r="I34" i="86"/>
  <c r="I30" i="86"/>
  <c r="I26" i="86"/>
  <c r="I14" i="86"/>
  <c r="I8" i="86"/>
  <c r="BE64" i="86"/>
  <c r="I10" i="86"/>
  <c r="E64" i="86"/>
  <c r="I17" i="86"/>
  <c r="I13" i="86"/>
  <c r="H64" i="86"/>
  <c r="D64" i="86"/>
  <c r="G64" i="86"/>
  <c r="I7" i="86"/>
  <c r="AH58" i="83"/>
  <c r="AH57" i="83"/>
  <c r="AH56" i="83"/>
  <c r="AH55" i="83"/>
  <c r="AH54" i="83"/>
  <c r="AH53" i="83"/>
  <c r="AH52" i="83"/>
  <c r="AH51" i="83"/>
  <c r="AH50" i="83"/>
  <c r="AH49" i="83"/>
  <c r="AH48" i="83"/>
  <c r="AH47" i="83"/>
  <c r="AH46" i="83"/>
  <c r="AH45" i="83"/>
  <c r="AH44" i="83"/>
  <c r="AI43" i="83"/>
  <c r="AH43" i="83"/>
  <c r="AI42" i="83"/>
  <c r="AH42" i="83"/>
  <c r="AI41" i="83"/>
  <c r="AH41" i="83"/>
  <c r="AI40" i="83"/>
  <c r="AH40" i="83"/>
  <c r="AI39" i="83"/>
  <c r="AH39" i="83"/>
  <c r="AI38" i="83"/>
  <c r="AH38" i="83"/>
  <c r="AI37" i="83"/>
  <c r="AH37" i="83"/>
  <c r="AI36" i="83"/>
  <c r="AH36" i="83"/>
  <c r="AI35" i="83"/>
  <c r="AH35" i="83"/>
  <c r="AI34" i="83"/>
  <c r="AH34" i="83"/>
  <c r="AI33" i="83"/>
  <c r="AH33" i="83"/>
  <c r="AI32" i="83"/>
  <c r="AH32" i="83"/>
  <c r="AI31" i="83"/>
  <c r="AH31" i="83"/>
  <c r="AI30" i="83"/>
  <c r="AH30" i="83"/>
  <c r="AI29" i="83"/>
  <c r="AH29" i="83"/>
  <c r="AI28" i="83"/>
  <c r="AH28" i="83"/>
  <c r="AI27" i="83"/>
  <c r="AH27" i="83"/>
  <c r="AI26" i="83"/>
  <c r="AH26" i="83"/>
  <c r="AI25" i="83"/>
  <c r="AH25" i="83"/>
  <c r="AI24" i="83"/>
  <c r="AH24" i="83"/>
  <c r="AI23" i="83"/>
  <c r="AH23" i="83"/>
  <c r="AI22" i="83"/>
  <c r="AH22" i="83"/>
  <c r="AI21" i="83"/>
  <c r="AH21" i="83"/>
  <c r="AI20" i="83"/>
  <c r="AH20" i="83"/>
  <c r="AI19" i="83"/>
  <c r="AH19" i="83"/>
  <c r="AI18" i="83"/>
  <c r="AH18" i="83"/>
  <c r="AI17" i="83"/>
  <c r="AH17" i="83"/>
  <c r="AI16" i="83"/>
  <c r="AH16" i="83"/>
  <c r="AI15" i="83"/>
  <c r="AH15" i="83"/>
  <c r="AI14" i="83"/>
  <c r="AH14" i="83"/>
  <c r="AI13" i="83"/>
  <c r="AH13" i="83"/>
  <c r="AI12" i="83"/>
  <c r="AH12" i="83"/>
  <c r="AI11" i="83"/>
  <c r="AH11" i="83"/>
  <c r="AI10" i="83"/>
  <c r="AH10" i="83"/>
  <c r="AI9" i="83"/>
  <c r="AH9" i="83"/>
  <c r="AI8" i="83"/>
  <c r="AH8" i="83"/>
  <c r="AI7" i="83"/>
  <c r="AH7" i="83"/>
  <c r="AI6" i="83"/>
  <c r="AH6" i="83"/>
  <c r="AI5" i="83"/>
  <c r="AI58" i="83" s="1"/>
  <c r="AH5" i="83"/>
  <c r="AF4" i="83"/>
  <c r="BQ64" i="86" l="1"/>
  <c r="F64" i="86"/>
  <c r="I64" i="86"/>
  <c r="AG4" i="83"/>
</calcChain>
</file>

<file path=xl/sharedStrings.xml><?xml version="1.0" encoding="utf-8"?>
<sst xmlns="http://schemas.openxmlformats.org/spreadsheetml/2006/main" count="328" uniqueCount="151">
  <si>
    <t>м.Суми</t>
  </si>
  <si>
    <t>м.Конотоп</t>
  </si>
  <si>
    <t>м.Лебедин</t>
  </si>
  <si>
    <t>м.Ромни</t>
  </si>
  <si>
    <t>м.Шостка</t>
  </si>
  <si>
    <t>м.Охтирка</t>
  </si>
  <si>
    <t>%</t>
  </si>
  <si>
    <t>Ямпільський р-н</t>
  </si>
  <si>
    <t>Шосткинський р-н</t>
  </si>
  <si>
    <t>Тростянецький р-н</t>
  </si>
  <si>
    <t>Сумський р-н</t>
  </si>
  <si>
    <t>Середино-Будський р-н</t>
  </si>
  <si>
    <t>Роменський р-н</t>
  </si>
  <si>
    <t>Путивльський р-н</t>
  </si>
  <si>
    <t>Охтирський р-н</t>
  </si>
  <si>
    <t>Недригайлівський р-н</t>
  </si>
  <si>
    <t>Липоводолинський р-н</t>
  </si>
  <si>
    <t>Лебединський р-н</t>
  </si>
  <si>
    <t>Кролевецький р-н</t>
  </si>
  <si>
    <t>Краснопільський р-н</t>
  </si>
  <si>
    <t>Конотопський р-н</t>
  </si>
  <si>
    <t>Глухiвський р-н</t>
  </si>
  <si>
    <t>Великописарівський р-н</t>
  </si>
  <si>
    <t>Буринський р-н</t>
  </si>
  <si>
    <t>Бiлопiльський р-н</t>
  </si>
  <si>
    <t>м.Глухів</t>
  </si>
  <si>
    <t>Для діаграми (не відображається в PDF)</t>
  </si>
  <si>
    <t>Бюджети нижче середнього</t>
  </si>
  <si>
    <t>Відхилення від середнього значення</t>
  </si>
  <si>
    <t>у середньому по області</t>
  </si>
  <si>
    <t>отг с. Береза (Глухівський р-н)</t>
  </si>
  <si>
    <t>отг м. Дружба (Ямпiльській р-н)</t>
  </si>
  <si>
    <t>отг смт Зноб-Новгородське (С-Будський р-н)</t>
  </si>
  <si>
    <t>отг смт Кириківка (Великописарівський р-н)</t>
  </si>
  <si>
    <t>отг смт Миколаївка (Бiлопільський р-н)</t>
  </si>
  <si>
    <t>отг смт Недригайлів (Недригайлівський р-н)</t>
  </si>
  <si>
    <t>отг смт Хотінь (Сумський р-н)</t>
  </si>
  <si>
    <t>отг смт Шалигине (Глухівський р-н)</t>
  </si>
  <si>
    <t>отг с. Бездрик (Сумський р-н)</t>
  </si>
  <si>
    <t>отг с. Боромля (Тростянецький р-н)</t>
  </si>
  <si>
    <t>отг с. Грунь (Охтирський р-н)</t>
  </si>
  <si>
    <t>отг с. Миколаївка (Сумський р-н)</t>
  </si>
  <si>
    <t>отг с. Миропілля (Краснопільський р-н)</t>
  </si>
  <si>
    <t>отг с. Нижня Сироватка (Сумський р-н)</t>
  </si>
  <si>
    <t>отг с. Вільшана (Недригайлівський р-н)</t>
  </si>
  <si>
    <t>отг м. Кролевець (Кролевецький р-н)</t>
  </si>
  <si>
    <t>отг смт Краснопілля (Краснопільський р-н)</t>
  </si>
  <si>
    <t>отг с. Бочечки (Конотопський р-н)</t>
  </si>
  <si>
    <t>отг м. Буринь (Буринський р-н)</t>
  </si>
  <si>
    <t>отг смт Дубов’язівка (Конотопський р-н)</t>
  </si>
  <si>
    <t>отг с. Коровинці (Недригайлівський р-н)</t>
  </si>
  <si>
    <t>отг с. Комиші (Охтирський р-н)</t>
  </si>
  <si>
    <t>отг с. Чернеччина (Охтирський р-н)</t>
  </si>
  <si>
    <t>отг с. Нова Слобода (Путивльський р-н)</t>
  </si>
  <si>
    <t>отг смт Степанівка (Сумський р-н)</t>
  </si>
  <si>
    <t>отг м. Тростянець (Тростянецький р-н)</t>
  </si>
  <si>
    <t>отг с. Верхня Сироватка (Сумський та Краснопільський р-ни)</t>
  </si>
  <si>
    <t>отг смт Чупахівка (Охтирський р-н)</t>
  </si>
  <si>
    <r>
      <t>Середній рівень доходів на одного жителя по містах, районах та отг області у січні-лютому 2018 року склав 630,1</t>
    </r>
    <r>
      <rPr>
        <sz val="14"/>
        <color theme="0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>грн.</t>
    </r>
    <r>
      <rPr>
        <sz val="14"/>
        <color theme="0"/>
        <rFont val="Times New Roman"/>
        <family val="1"/>
        <charset val="204"/>
      </rPr>
      <t xml:space="preserve">_ </t>
    </r>
    <r>
      <rPr>
        <sz val="14"/>
        <rFont val="Times New Roman"/>
        <family val="1"/>
        <charset val="204"/>
      </rPr>
      <t>(проти 560,8 грн. у 2017 році). Найбільший розмір у Краснопільському районі – 1 391,7 гривень, а найменший в отг с. Верхня Сироватка - 299,3 гривень. Нижче середньообласного показника доходи на 1 жителя по 26 регіонах області.</t>
    </r>
  </si>
  <si>
    <t>Доходи місцевих бюджетів у розрахунку на 1 жителя</t>
  </si>
  <si>
    <t>Видатки місцевих бюджетів</t>
  </si>
  <si>
    <t>Обласний бюджет</t>
  </si>
  <si>
    <t>№ з/п</t>
  </si>
  <si>
    <t>Кошторисні призначення на рік з урахуванням змін</t>
  </si>
  <si>
    <t>Касові видатки за звітний період</t>
  </si>
  <si>
    <t>Рівень виконання</t>
  </si>
  <si>
    <t xml:space="preserve">Рівень виконання </t>
  </si>
  <si>
    <t>Всього по області:</t>
  </si>
  <si>
    <t>№ з/п (казначейство)</t>
  </si>
  <si>
    <t>ТПКВ 0100 "Державне управління"</t>
  </si>
  <si>
    <t>ТПКВ 1000 "Освіта"</t>
  </si>
  <si>
    <t>ТПКВ 2000 "Охорона здоров'я"</t>
  </si>
  <si>
    <t>ТПКВ 3000 "Соціальний захист та соціальне забезпечення"</t>
  </si>
  <si>
    <t>ТПКВ 4000 "Культура і мистецтво"</t>
  </si>
  <si>
    <t>ТПКВ 5000 "Фізична культура і спорт"</t>
  </si>
  <si>
    <t>ТПКВ 6000 "Житлово-комунальне господарство"</t>
  </si>
  <si>
    <t>ТПКВ 7100 "Сільське, лісове, рибне господарство та мисливство"</t>
  </si>
  <si>
    <t>ТПКВ 7200 "Газове господарство"</t>
  </si>
  <si>
    <t>ТПКВ 7300 "Будівництво та регіональний розвиток"</t>
  </si>
  <si>
    <t>ТПКВ 7400 "Транспорт та транспортна інфраструктура, дорожнє господарство"</t>
  </si>
  <si>
    <t>ТПКВ 7500 "Зв'язок, телекомунікації та інформатика"</t>
  </si>
  <si>
    <t>ТПКВ 7600 "Інші програми та заходи, пов'язані з економчною діяльністю"</t>
  </si>
  <si>
    <t>ТПКВ 7700 "Реалізація програм допомоги і грантів Європейського Союзу, урядів іноземних держав, міжнародних організацій, донорських установ"</t>
  </si>
  <si>
    <t>ТПКВ 8100 "Захист населення і територій від надзвичайних ситуацій техногенного та природного характеру"</t>
  </si>
  <si>
    <t>ТПКВ 8200 "Громадський порядок та безпека"</t>
  </si>
  <si>
    <t>ТПКВ 8300 "Охорона навколишнього природного середовища"</t>
  </si>
  <si>
    <t>ТПКВ 8400 "Засоби масової інформації"</t>
  </si>
  <si>
    <t>ТПКВ 8600 "Обслуговування місцевого боргу"</t>
  </si>
  <si>
    <t>ТПКВ 9000 "Міжбюджетні трансферти"</t>
  </si>
  <si>
    <t>тис. грн</t>
  </si>
  <si>
    <t>Видатки загального та спеціального фонду місцевих бюджетів (без кредитування)
(за виключенням трансфертів до інших місцевих бюджетів)</t>
  </si>
  <si>
    <t>x</t>
  </si>
  <si>
    <t>,</t>
  </si>
  <si>
    <t>Районний бюджет Конотопського району</t>
  </si>
  <si>
    <t>Районний бюджет Охтирського району</t>
  </si>
  <si>
    <t>Районний бюджет Роменського району</t>
  </si>
  <si>
    <t>Районний бюджет Сумського району</t>
  </si>
  <si>
    <t>Районний бюджет Шосткинського району</t>
  </si>
  <si>
    <t>Найменування місцевого бюджету адміністративно-територіальної одиниці</t>
  </si>
  <si>
    <t>Бюджет Березівської сільської територіальної громади</t>
  </si>
  <si>
    <t>Бюджет Дружбівської міської територіальної громади</t>
  </si>
  <si>
    <t>Бюджет Зноб-Новгородської селищної територіальної громади</t>
  </si>
  <si>
    <t>Бюджет Кириківської селищної територіальної громади</t>
  </si>
  <si>
    <t>Бюджет Миколаївської селищної територіальної громади</t>
  </si>
  <si>
    <t>Бюджет Недригайлівської селищної територіальної громади</t>
  </si>
  <si>
    <t>Бюджет Хотінської селищної територіальної громади</t>
  </si>
  <si>
    <t>Бюджет Шалигинської селищної територіальної громади</t>
  </si>
  <si>
    <t>Бюджет Бездрицької сільської територіальної громади</t>
  </si>
  <si>
    <t>Бюджет Боромлянської сільської територіальної громади</t>
  </si>
  <si>
    <t>Бюджет Грунської сільської територіальної громади</t>
  </si>
  <si>
    <t xml:space="preserve">Бюджет Миколаївської сільської територіальної громади </t>
  </si>
  <si>
    <t>Бюджет Миропільської сільської територіальної громади</t>
  </si>
  <si>
    <t>Бюджет Нижньосироватської сільської територіальної громади</t>
  </si>
  <si>
    <t>Бюджет Вільшанської сільської територіальної громади</t>
  </si>
  <si>
    <t>Бюджет Кролевецької міської територіальної громади</t>
  </si>
  <si>
    <t xml:space="preserve">Бюджет Краснопільської селищної територіальної громади </t>
  </si>
  <si>
    <t>Бюджет Бочечківської сільської територіальної громади</t>
  </si>
  <si>
    <t>Бюджет Буринської міської територіальної громади</t>
  </si>
  <si>
    <t>Бюджет Дубов’язівської селищної територіальної громади</t>
  </si>
  <si>
    <t>Бюджет Коровинської сільської територіальної громади</t>
  </si>
  <si>
    <t>Бюджет Комишанської сільської територіальної громади</t>
  </si>
  <si>
    <t>Бюджет Чернеччинської сільської територіальної громади</t>
  </si>
  <si>
    <t>Бюджет Новослобідської сільської територіальної громади</t>
  </si>
  <si>
    <t>Бюджет Степанівської селищної територіальної громади</t>
  </si>
  <si>
    <t>Бюджет Тростянецької міської територіальної громади</t>
  </si>
  <si>
    <t>Бюджет Верхньосироватської сільської територіальної громади</t>
  </si>
  <si>
    <t>Бюджет Чупахівської селищної територіальної громади</t>
  </si>
  <si>
    <t>Бюджет Андріяшівської сільської територіальної громади</t>
  </si>
  <si>
    <t xml:space="preserve">Бюджет Шосткинської міської територіальної громади </t>
  </si>
  <si>
    <t xml:space="preserve">Бюджет Сумської міської територіальної громади </t>
  </si>
  <si>
    <t xml:space="preserve">Бюджет Липоводолинської селищної територіальної громади </t>
  </si>
  <si>
    <t xml:space="preserve">Бюджет Річківської сільської територіальної громади </t>
  </si>
  <si>
    <t xml:space="preserve">Бюджет Конотопської міської територіальної громади </t>
  </si>
  <si>
    <t xml:space="preserve">Бюджет Білопільської міської територіальної громади </t>
  </si>
  <si>
    <t xml:space="preserve">Бюджет Синівської сільської територіальної громади </t>
  </si>
  <si>
    <t xml:space="preserve">Бюджет Охтирської міської територіальної громади </t>
  </si>
  <si>
    <t xml:space="preserve">Бюджет Путивльської міської територіальної громади </t>
  </si>
  <si>
    <t>Бюджет Великописарівської селищної територіальної громади</t>
  </si>
  <si>
    <t>Бюджет Ворожбянської міської територіальної громади</t>
  </si>
  <si>
    <t>Бюджет Глухівської міської територіальної громади</t>
  </si>
  <si>
    <t>Бюджет Есманьської селищної територіальної громади</t>
  </si>
  <si>
    <t>Бюджет Лебединської міської територіальної громади</t>
  </si>
  <si>
    <t>Бюджет Попівської сільської територіальної громади</t>
  </si>
  <si>
    <t>Бюджет Роменської міської територіальної громади</t>
  </si>
  <si>
    <t>Бюджет Садівської сільської територіальної громади</t>
  </si>
  <si>
    <t>Бюджет Свеської селищної територіальної громади</t>
  </si>
  <si>
    <t>Бюджет Середино-Будської міської територіальної громади</t>
  </si>
  <si>
    <t>Бюджет Хмелівської сільської територіальної громади</t>
  </si>
  <si>
    <t>Бюджет Юнаківської сільської територіальної громади</t>
  </si>
  <si>
    <t>Бюджет Ямпільської селищної територіальної громади</t>
  </si>
  <si>
    <t>станом на 01.05.2021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</si>
</sst>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\ &quot;грн.&quot;;\-#,##0\ &quot;грн.&quot;"/>
    <numFmt numFmtId="165" formatCode="_-* #,##0.00\ _г_р_н_._-;\-* #,##0.00\ _г_р_н_._-;_-* &quot;-&quot;??\ _г_р_н_._-;_-@_-"/>
    <numFmt numFmtId="166" formatCode="0.0"/>
    <numFmt numFmtId="167" formatCode="#,##0.0"/>
    <numFmt numFmtId="168" formatCode="#,##0.0_ ;[Red]\-#,##0.0\ "/>
    <numFmt numFmtId="169" formatCode="#,##0_ ;[Red]\-#,##0\ "/>
  </numFmts>
  <fonts count="29" x14ac:knownFonts="1">
    <font>
      <sz val="10"/>
      <name val="Times"/>
    </font>
    <font>
      <sz val="11"/>
      <color theme="1"/>
      <name val="Calibri"/>
      <family val="2"/>
      <charset val="204"/>
      <scheme val="minor"/>
    </font>
    <font>
      <sz val="10"/>
      <name val="Times"/>
      <family val="1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0"/>
      <name val="Times"/>
      <family val="1"/>
    </font>
    <font>
      <b/>
      <sz val="10"/>
      <name val="Times"/>
      <charset val="204"/>
    </font>
    <font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20"/>
      <color theme="1"/>
      <name val="Times"/>
      <charset val="204"/>
    </font>
    <font>
      <sz val="14"/>
      <color theme="0"/>
      <name val="Times New Roman"/>
      <family val="1"/>
      <charset val="204"/>
    </font>
    <font>
      <sz val="10"/>
      <name val="Times"/>
    </font>
    <font>
      <sz val="10"/>
      <name val="MS Sans Serif"/>
    </font>
    <font>
      <b/>
      <sz val="9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9"/>
      <name val="Times New Roman Cyr"/>
      <charset val="204"/>
    </font>
    <font>
      <b/>
      <sz val="8"/>
      <name val="Times New Roman Cyr"/>
      <charset val="204"/>
    </font>
    <font>
      <b/>
      <sz val="8"/>
      <name val="Times New Roman"/>
      <family val="1"/>
    </font>
    <font>
      <b/>
      <i/>
      <sz val="10"/>
      <name val="Times New Roman"/>
      <family val="1"/>
    </font>
    <font>
      <b/>
      <i/>
      <sz val="10"/>
      <name val="Times New Roman Cyr"/>
      <charset val="204"/>
    </font>
    <font>
      <sz val="5"/>
      <color rgb="FF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2">
    <xf numFmtId="0" fontId="0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13" fillId="0" borderId="0"/>
    <xf numFmtId="0" fontId="8" fillId="0" borderId="0"/>
    <xf numFmtId="0" fontId="11" fillId="0" borderId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6" fillId="0" borderId="0"/>
    <xf numFmtId="0" fontId="1" fillId="0" borderId="0"/>
    <xf numFmtId="0" fontId="2" fillId="0" borderId="0"/>
    <xf numFmtId="0" fontId="17" fillId="0" borderId="0"/>
    <xf numFmtId="0" fontId="11" fillId="0" borderId="0"/>
    <xf numFmtId="0" fontId="16" fillId="0" borderId="0"/>
  </cellStyleXfs>
  <cellXfs count="48">
    <xf numFmtId="0" fontId="0" fillId="0" borderId="0" xfId="0"/>
    <xf numFmtId="0" fontId="0" fillId="0" borderId="0" xfId="0" applyBorder="1"/>
    <xf numFmtId="0" fontId="12" fillId="0" borderId="0" xfId="0" applyFont="1" applyFill="1" applyAlignment="1">
      <alignment horizontal="justify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9" fillId="0" borderId="1" xfId="0" applyNumberFormat="1" applyFont="1" applyBorder="1" applyAlignment="1">
      <alignment vertical="center"/>
    </xf>
    <xf numFmtId="169" fontId="0" fillId="0" borderId="1" xfId="0" applyNumberFormat="1" applyBorder="1" applyAlignment="1">
      <alignment vertical="center"/>
    </xf>
    <xf numFmtId="169" fontId="9" fillId="0" borderId="1" xfId="0" applyNumberFormat="1" applyFont="1" applyFill="1" applyBorder="1" applyAlignment="1">
      <alignment vertical="center"/>
    </xf>
    <xf numFmtId="0" fontId="17" fillId="0" borderId="0" xfId="19"/>
    <xf numFmtId="0" fontId="3" fillId="2" borderId="1" xfId="19" applyFont="1" applyFill="1" applyBorder="1" applyAlignment="1">
      <alignment horizontal="center" vertical="center"/>
    </xf>
    <xf numFmtId="0" fontId="3" fillId="2" borderId="1" xfId="19" applyFont="1" applyFill="1" applyBorder="1" applyAlignment="1">
      <alignment horizontal="left" vertical="center"/>
    </xf>
    <xf numFmtId="0" fontId="20" fillId="0" borderId="0" xfId="19" applyFont="1" applyFill="1" applyBorder="1" applyAlignment="1">
      <alignment vertical="center"/>
    </xf>
    <xf numFmtId="0" fontId="22" fillId="0" borderId="0" xfId="19" applyFont="1" applyFill="1" applyBorder="1" applyAlignment="1">
      <alignment vertical="center"/>
    </xf>
    <xf numFmtId="0" fontId="22" fillId="0" borderId="8" xfId="19" applyFont="1" applyFill="1" applyBorder="1" applyAlignment="1">
      <alignment vertical="center"/>
    </xf>
    <xf numFmtId="0" fontId="24" fillId="2" borderId="1" xfId="19" applyFont="1" applyFill="1" applyBorder="1" applyAlignment="1">
      <alignment horizontal="center" vertical="center" wrapText="1"/>
    </xf>
    <xf numFmtId="49" fontId="25" fillId="0" borderId="1" xfId="19" applyNumberFormat="1" applyFont="1" applyFill="1" applyBorder="1" applyAlignment="1">
      <alignment horizontal="center" vertical="center" wrapText="1"/>
    </xf>
    <xf numFmtId="0" fontId="24" fillId="2" borderId="1" xfId="19" applyFont="1" applyFill="1" applyBorder="1" applyAlignment="1">
      <alignment horizontal="center" vertical="center"/>
    </xf>
    <xf numFmtId="0" fontId="3" fillId="0" borderId="1" xfId="19" applyFont="1" applyFill="1" applyBorder="1" applyAlignment="1">
      <alignment horizontal="left" vertical="center"/>
    </xf>
    <xf numFmtId="167" fontId="3" fillId="0" borderId="1" xfId="19" applyNumberFormat="1" applyFont="1" applyFill="1" applyBorder="1" applyAlignment="1">
      <alignment horizontal="right" vertical="center"/>
    </xf>
    <xf numFmtId="166" fontId="26" fillId="3" borderId="1" xfId="19" applyNumberFormat="1" applyFont="1" applyFill="1" applyBorder="1" applyAlignment="1">
      <alignment horizontal="left"/>
    </xf>
    <xf numFmtId="167" fontId="27" fillId="3" borderId="1" xfId="19" applyNumberFormat="1" applyFont="1" applyFill="1" applyBorder="1" applyAlignment="1">
      <alignment horizontal="right" vertical="center"/>
    </xf>
    <xf numFmtId="0" fontId="24" fillId="4" borderId="1" xfId="19" applyFont="1" applyFill="1" applyBorder="1" applyAlignment="1">
      <alignment horizontal="center" vertical="center" wrapText="1"/>
    </xf>
    <xf numFmtId="49" fontId="25" fillId="5" borderId="1" xfId="19" applyNumberFormat="1" applyFont="1" applyFill="1" applyBorder="1" applyAlignment="1">
      <alignment horizontal="center" vertical="center" wrapText="1"/>
    </xf>
    <xf numFmtId="4" fontId="17" fillId="0" borderId="0" xfId="19" applyNumberFormat="1"/>
    <xf numFmtId="4" fontId="3" fillId="0" borderId="1" xfId="19" applyNumberFormat="1" applyFont="1" applyFill="1" applyBorder="1" applyAlignment="1">
      <alignment horizontal="right" vertical="center"/>
    </xf>
    <xf numFmtId="167" fontId="3" fillId="0" borderId="0" xfId="19" applyNumberFormat="1" applyFont="1" applyFill="1" applyBorder="1" applyAlignment="1">
      <alignment horizontal="right" vertical="center"/>
    </xf>
    <xf numFmtId="0" fontId="17" fillId="0" borderId="0" xfId="19" applyBorder="1"/>
    <xf numFmtId="39" fontId="28" fillId="6" borderId="12" xfId="0" applyNumberFormat="1" applyFont="1" applyFill="1" applyBorder="1" applyAlignment="1">
      <alignment horizontal="right" vertical="center" wrapText="1"/>
    </xf>
    <xf numFmtId="0" fontId="19" fillId="0" borderId="0" xfId="19" applyFont="1" applyFill="1" applyBorder="1" applyAlignment="1">
      <alignment horizontal="center" vertical="center"/>
    </xf>
    <xf numFmtId="0" fontId="21" fillId="0" borderId="0" xfId="19" applyFont="1" applyFill="1" applyBorder="1" applyAlignment="1">
      <alignment horizontal="center" vertical="center"/>
    </xf>
    <xf numFmtId="0" fontId="23" fillId="2" borderId="3" xfId="19" applyFont="1" applyFill="1" applyBorder="1" applyAlignment="1">
      <alignment horizontal="center" vertical="center"/>
    </xf>
    <xf numFmtId="0" fontId="23" fillId="2" borderId="7" xfId="19" applyFont="1" applyFill="1" applyBorder="1" applyAlignment="1">
      <alignment horizontal="center" vertical="center"/>
    </xf>
    <xf numFmtId="0" fontId="23" fillId="2" borderId="2" xfId="19" applyFont="1" applyFill="1" applyBorder="1" applyAlignment="1">
      <alignment horizontal="center" vertical="center"/>
    </xf>
    <xf numFmtId="0" fontId="23" fillId="2" borderId="3" xfId="19" applyFont="1" applyFill="1" applyBorder="1" applyAlignment="1">
      <alignment horizontal="center" vertical="center" wrapText="1"/>
    </xf>
    <xf numFmtId="0" fontId="23" fillId="2" borderId="7" xfId="19" applyFont="1" applyFill="1" applyBorder="1" applyAlignment="1">
      <alignment horizontal="center" vertical="center" wrapText="1"/>
    </xf>
    <xf numFmtId="0" fontId="23" fillId="2" borderId="2" xfId="19" applyFont="1" applyFill="1" applyBorder="1" applyAlignment="1">
      <alignment horizontal="center" vertical="center" wrapText="1"/>
    </xf>
    <xf numFmtId="0" fontId="23" fillId="2" borderId="11" xfId="19" applyFont="1" applyFill="1" applyBorder="1" applyAlignment="1">
      <alignment horizontal="center" vertical="center" wrapText="1"/>
    </xf>
    <xf numFmtId="0" fontId="23" fillId="2" borderId="9" xfId="19" applyFont="1" applyFill="1" applyBorder="1" applyAlignment="1">
      <alignment horizontal="center" vertical="center" wrapText="1"/>
    </xf>
    <xf numFmtId="0" fontId="23" fillId="2" borderId="10" xfId="19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10" fillId="0" borderId="0" xfId="0" applyFont="1" applyFill="1" applyAlignment="1">
      <alignment horizontal="justify" vertical="center" wrapText="1"/>
    </xf>
    <xf numFmtId="0" fontId="14" fillId="0" borderId="0" xfId="0" applyFont="1" applyBorder="1" applyAlignment="1">
      <alignment horizontal="center"/>
    </xf>
  </cellXfs>
  <cellStyles count="22">
    <cellStyle name="Normal_Доходи" xfId="1"/>
    <cellStyle name="Звичайний 2" xfId="2"/>
    <cellStyle name="Звичайний 2 2" xfId="3"/>
    <cellStyle name="Обычный" xfId="0" builtinId="0"/>
    <cellStyle name="Обычный 2" xfId="4"/>
    <cellStyle name="Обычный 3" xfId="5"/>
    <cellStyle name="Обычный 3 2" xfId="6"/>
    <cellStyle name="Обычный 3 3" xfId="20"/>
    <cellStyle name="Обычный 3 4" xfId="21"/>
    <cellStyle name="Обычный 4" xfId="7"/>
    <cellStyle name="Обычный 4 2" xfId="17"/>
    <cellStyle name="Обычный 5" xfId="8"/>
    <cellStyle name="Обычный 5 2" xfId="18"/>
    <cellStyle name="Обычный 6" xfId="9"/>
    <cellStyle name="Обычный 7" xfId="15"/>
    <cellStyle name="Обычный 8" xfId="16"/>
    <cellStyle name="Обычный 9" xfId="19"/>
    <cellStyle name="Процентный 2" xfId="10"/>
    <cellStyle name="Финансовый 2" xfId="11"/>
    <cellStyle name="Фінансовий 2" xfId="12"/>
    <cellStyle name="Фінансовий 2 2" xfId="13"/>
    <cellStyle name="Фінансовий 2 3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CC"/>
      <color rgb="FF00FFCC"/>
      <color rgb="FF9966FF"/>
      <color rgb="FFFF7C80"/>
      <color rgb="FFFFCC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612482712165864E-2"/>
          <c:y val="9.0913748384995829E-2"/>
          <c:w val="0.93063980565039117"/>
          <c:h val="0.59175240780000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'Доходи на 1 ж (2)'!$AF$4</c:f>
              <c:strCache>
                <c:ptCount val="1"/>
                <c:pt idx="0">
                  <c:v>#ССЫЛКА!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lang="uk-UA"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'Доходи на 1 ж (2)'!$AE$5:$AE$58</c:f>
              <c:strCache>
                <c:ptCount val="54"/>
                <c:pt idx="0">
                  <c:v>м.Суми</c:v>
                </c:pt>
                <c:pt idx="1">
                  <c:v>м.Глухів</c:v>
                </c:pt>
                <c:pt idx="2">
                  <c:v>м.Конотоп</c:v>
                </c:pt>
                <c:pt idx="3">
                  <c:v>м.Лебедин</c:v>
                </c:pt>
                <c:pt idx="4">
                  <c:v>м.Охтирка</c:v>
                </c:pt>
                <c:pt idx="5">
                  <c:v>м.Ромни</c:v>
                </c:pt>
                <c:pt idx="6">
                  <c:v>м.Шостка</c:v>
                </c:pt>
                <c:pt idx="7">
                  <c:v>Бiлопiльський р-н</c:v>
                </c:pt>
                <c:pt idx="8">
                  <c:v>Буринський р-н</c:v>
                </c:pt>
                <c:pt idx="9">
                  <c:v>Великописарівський р-н</c:v>
                </c:pt>
                <c:pt idx="10">
                  <c:v>Глухiвський р-н</c:v>
                </c:pt>
                <c:pt idx="11">
                  <c:v>Конотопський р-н</c:v>
                </c:pt>
                <c:pt idx="12">
                  <c:v>Краснопільський р-н</c:v>
                </c:pt>
                <c:pt idx="13">
                  <c:v>Кролевецький р-н</c:v>
                </c:pt>
                <c:pt idx="14">
                  <c:v>Лебединський р-н</c:v>
                </c:pt>
                <c:pt idx="15">
                  <c:v>Липоводолинський р-н</c:v>
                </c:pt>
                <c:pt idx="16">
                  <c:v>Недригайлівський р-н</c:v>
                </c:pt>
                <c:pt idx="17">
                  <c:v>Охтирський р-н</c:v>
                </c:pt>
                <c:pt idx="18">
                  <c:v>Путивльський р-н</c:v>
                </c:pt>
                <c:pt idx="19">
                  <c:v>Роменський р-н</c:v>
                </c:pt>
                <c:pt idx="20">
                  <c:v>Середино-Будський р-н</c:v>
                </c:pt>
                <c:pt idx="21">
                  <c:v>Сумський р-н</c:v>
                </c:pt>
                <c:pt idx="22">
                  <c:v>Тростянецький р-н</c:v>
                </c:pt>
                <c:pt idx="23">
                  <c:v>Шосткинський р-н</c:v>
                </c:pt>
                <c:pt idx="24">
                  <c:v>Ямпільський р-н</c:v>
                </c:pt>
                <c:pt idx="25">
                  <c:v>отг с. Береза (Глухівський р-н)</c:v>
                </c:pt>
                <c:pt idx="26">
                  <c:v>отг м. Дружба (Ямпiльській р-н)</c:v>
                </c:pt>
                <c:pt idx="27">
                  <c:v>отг смт Зноб-Новгородське (С-Будський р-н)</c:v>
                </c:pt>
                <c:pt idx="28">
                  <c:v>отг смт Кириківка (Великописарівський р-н)</c:v>
                </c:pt>
                <c:pt idx="29">
                  <c:v>отг смт Миколаївка (Бiлопільський р-н)</c:v>
                </c:pt>
                <c:pt idx="30">
                  <c:v>отг смт Недригайлів (Недригайлівський р-н)</c:v>
                </c:pt>
                <c:pt idx="31">
                  <c:v>отг смт Хотінь (Сумський р-н)</c:v>
                </c:pt>
                <c:pt idx="32">
                  <c:v>отг смт Шалигине (Глухівський р-н)</c:v>
                </c:pt>
                <c:pt idx="33">
                  <c:v>отг с. Бездрик (Сумський р-н)</c:v>
                </c:pt>
                <c:pt idx="34">
                  <c:v>отг с. Боромля (Тростянецький р-н)</c:v>
                </c:pt>
                <c:pt idx="35">
                  <c:v>отг с. Грунь (Охтирський р-н)</c:v>
                </c:pt>
                <c:pt idx="36">
                  <c:v>отг с. Миколаївка (Сумський р-н)</c:v>
                </c:pt>
                <c:pt idx="37">
                  <c:v>отг с. Миропілля (Краснопільський р-н)</c:v>
                </c:pt>
                <c:pt idx="38">
                  <c:v>отг с. Нижня Сироватка (Сумський р-н)</c:v>
                </c:pt>
                <c:pt idx="39">
                  <c:v>отг с. Вільшана (Недригайлівський р-н)</c:v>
                </c:pt>
                <c:pt idx="40">
                  <c:v>отг м. Кролевець (Кролевецький р-н)</c:v>
                </c:pt>
                <c:pt idx="41">
                  <c:v>отг смт Краснопілля (Краснопільський р-н)</c:v>
                </c:pt>
                <c:pt idx="42">
                  <c:v>отг с. Бочечки (Конотопський р-н)</c:v>
                </c:pt>
                <c:pt idx="43">
                  <c:v>отг м. Буринь (Буринський р-н)</c:v>
                </c:pt>
                <c:pt idx="44">
                  <c:v>отг смт Дубов’язівка (Конотопський р-н)</c:v>
                </c:pt>
                <c:pt idx="45">
                  <c:v>отг с. Коровинці (Недригайлівський р-н)</c:v>
                </c:pt>
                <c:pt idx="46">
                  <c:v>отг с. Комиші (Охтирський р-н)</c:v>
                </c:pt>
                <c:pt idx="47">
                  <c:v>отг с. Чернеччина (Охтирський р-н)</c:v>
                </c:pt>
                <c:pt idx="48">
                  <c:v>отг с. Нова Слобода (Путивльський р-н)</c:v>
                </c:pt>
                <c:pt idx="49">
                  <c:v>отг смт Степанівка (Сумський р-н)</c:v>
                </c:pt>
                <c:pt idx="50">
                  <c:v>отг м. Тростянець (Тростянецький р-н)</c:v>
                </c:pt>
                <c:pt idx="51">
                  <c:v>отг с. Верхня Сироватка (Сумський та Краснопільський р-ни)</c:v>
                </c:pt>
                <c:pt idx="52">
                  <c:v>отг смт Чупахівка (Охтирський р-н)</c:v>
                </c:pt>
                <c:pt idx="53">
                  <c:v>у середньому по області</c:v>
                </c:pt>
              </c:strCache>
            </c:strRef>
          </c:cat>
          <c:val>
            <c:numRef>
              <c:f>'Доходи на 1 ж (2)'!$AF$5:$AF$58</c:f>
              <c:numCache>
                <c:formatCode>#\ ##0.0_ ;[Red]\-#\ ##0.0\ </c:formatCode>
                <c:ptCount val="54"/>
                <c:pt idx="0">
                  <c:v>730.30381499595842</c:v>
                </c:pt>
                <c:pt idx="1">
                  <c:v>304.81082219786083</c:v>
                </c:pt>
                <c:pt idx="2">
                  <c:v>490.78831555875428</c:v>
                </c:pt>
                <c:pt idx="3">
                  <c:v>2082.1228485521679</c:v>
                </c:pt>
                <c:pt idx="4">
                  <c:v>424.65326494568006</c:v>
                </c:pt>
                <c:pt idx="5">
                  <c:v>558.6588408241073</c:v>
                </c:pt>
                <c:pt idx="6">
                  <c:v>350.98430524185653</c:v>
                </c:pt>
                <c:pt idx="7">
                  <c:v>258.86363508842243</c:v>
                </c:pt>
                <c:pt idx="8">
                  <c:v>1076.3811118470855</c:v>
                </c:pt>
                <c:pt idx="9">
                  <c:v>242.38734142488988</c:v>
                </c:pt>
                <c:pt idx="10">
                  <c:v>303.81884202512373</c:v>
                </c:pt>
                <c:pt idx="11">
                  <c:v>642.32984303574381</c:v>
                </c:pt>
                <c:pt idx="12">
                  <c:v>1570.4359657085224</c:v>
                </c:pt>
                <c:pt idx="13">
                  <c:v>1092.4124886304332</c:v>
                </c:pt>
                <c:pt idx="14">
                  <c:v>458.34473697663714</c:v>
                </c:pt>
                <c:pt idx="15">
                  <c:v>474.22234575870044</c:v>
                </c:pt>
                <c:pt idx="16">
                  <c:v>358.5086758707248</c:v>
                </c:pt>
                <c:pt idx="17">
                  <c:v>2686.0431910499142</c:v>
                </c:pt>
                <c:pt idx="18">
                  <c:v>378.94716511824322</c:v>
                </c:pt>
                <c:pt idx="19">
                  <c:v>528.21515947696446</c:v>
                </c:pt>
                <c:pt idx="20">
                  <c:v>128.36108007287237</c:v>
                </c:pt>
                <c:pt idx="21">
                  <c:v>264.05674852715163</c:v>
                </c:pt>
                <c:pt idx="22">
                  <c:v>1760.6124510730194</c:v>
                </c:pt>
                <c:pt idx="23">
                  <c:v>286.57802192960992</c:v>
                </c:pt>
                <c:pt idx="24">
                  <c:v>194.66931763386597</c:v>
                </c:pt>
                <c:pt idx="25">
                  <c:v>413.12917764989794</c:v>
                </c:pt>
                <c:pt idx="26">
                  <c:v>467.83447501305938</c:v>
                </c:pt>
                <c:pt idx="27">
                  <c:v>487.72623739495805</c:v>
                </c:pt>
                <c:pt idx="28">
                  <c:v>287.52426191172174</c:v>
                </c:pt>
                <c:pt idx="29">
                  <c:v>442.21498299154439</c:v>
                </c:pt>
                <c:pt idx="30">
                  <c:v>518.17770897479761</c:v>
                </c:pt>
                <c:pt idx="31">
                  <c:v>365.97247033441204</c:v>
                </c:pt>
                <c:pt idx="32">
                  <c:v>517.72054827175202</c:v>
                </c:pt>
                <c:pt idx="33">
                  <c:v>478.26442495126707</c:v>
                </c:pt>
                <c:pt idx="34">
                  <c:v>481.15367233727807</c:v>
                </c:pt>
                <c:pt idx="35">
                  <c:v>275.1849738948834</c:v>
                </c:pt>
                <c:pt idx="36">
                  <c:v>559.35564102564103</c:v>
                </c:pt>
                <c:pt idx="37">
                  <c:v>413.74461186218929</c:v>
                </c:pt>
                <c:pt idx="38">
                  <c:v>265.70656713955788</c:v>
                </c:pt>
                <c:pt idx="39">
                  <c:v>450.25803890432712</c:v>
                </c:pt>
                <c:pt idx="40">
                  <c:v>413.48867298385466</c:v>
                </c:pt>
                <c:pt idx="41">
                  <c:v>428.70541774651366</c:v>
                </c:pt>
                <c:pt idx="42">
                  <c:v>455.63568002041336</c:v>
                </c:pt>
                <c:pt idx="43">
                  <c:v>470.75461647727275</c:v>
                </c:pt>
                <c:pt idx="44">
                  <c:v>462.24311872780612</c:v>
                </c:pt>
                <c:pt idx="45">
                  <c:v>294.58858413639734</c:v>
                </c:pt>
                <c:pt idx="46">
                  <c:v>809.57642725598521</c:v>
                </c:pt>
                <c:pt idx="47">
                  <c:v>459.44832870414712</c:v>
                </c:pt>
                <c:pt idx="48">
                  <c:v>350.87071240105541</c:v>
                </c:pt>
                <c:pt idx="49">
                  <c:v>457.76330076004342</c:v>
                </c:pt>
                <c:pt idx="50">
                  <c:v>527.29485193621872</c:v>
                </c:pt>
                <c:pt idx="51">
                  <c:v>250.34461152882201</c:v>
                </c:pt>
                <c:pt idx="52">
                  <c:v>295.82395598899723</c:v>
                </c:pt>
                <c:pt idx="53">
                  <c:v>560.84191604747332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75-46B2-AF57-068CEB45796D}"/>
            </c:ext>
          </c:extLst>
        </c:ser>
        <c:ser>
          <c:idx val="1"/>
          <c:order val="1"/>
          <c:tx>
            <c:strRef>
              <c:f>'Доходи на 1 ж (2)'!$AG$4</c:f>
              <c:strCache>
                <c:ptCount val="1"/>
                <c:pt idx="0">
                  <c:v>#ССЫЛКА!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lang="uk-UA" sz="8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'Доходи на 1 ж (2)'!$AE$5:$AE$58</c:f>
              <c:strCache>
                <c:ptCount val="54"/>
                <c:pt idx="0">
                  <c:v>м.Суми</c:v>
                </c:pt>
                <c:pt idx="1">
                  <c:v>м.Глухів</c:v>
                </c:pt>
                <c:pt idx="2">
                  <c:v>м.Конотоп</c:v>
                </c:pt>
                <c:pt idx="3">
                  <c:v>м.Лебедин</c:v>
                </c:pt>
                <c:pt idx="4">
                  <c:v>м.Охтирка</c:v>
                </c:pt>
                <c:pt idx="5">
                  <c:v>м.Ромни</c:v>
                </c:pt>
                <c:pt idx="6">
                  <c:v>м.Шостка</c:v>
                </c:pt>
                <c:pt idx="7">
                  <c:v>Бiлопiльський р-н</c:v>
                </c:pt>
                <c:pt idx="8">
                  <c:v>Буринський р-н</c:v>
                </c:pt>
                <c:pt idx="9">
                  <c:v>Великописарівський р-н</c:v>
                </c:pt>
                <c:pt idx="10">
                  <c:v>Глухiвський р-н</c:v>
                </c:pt>
                <c:pt idx="11">
                  <c:v>Конотопський р-н</c:v>
                </c:pt>
                <c:pt idx="12">
                  <c:v>Краснопільський р-н</c:v>
                </c:pt>
                <c:pt idx="13">
                  <c:v>Кролевецький р-н</c:v>
                </c:pt>
                <c:pt idx="14">
                  <c:v>Лебединський р-н</c:v>
                </c:pt>
                <c:pt idx="15">
                  <c:v>Липоводолинський р-н</c:v>
                </c:pt>
                <c:pt idx="16">
                  <c:v>Недригайлівський р-н</c:v>
                </c:pt>
                <c:pt idx="17">
                  <c:v>Охтирський р-н</c:v>
                </c:pt>
                <c:pt idx="18">
                  <c:v>Путивльський р-н</c:v>
                </c:pt>
                <c:pt idx="19">
                  <c:v>Роменський р-н</c:v>
                </c:pt>
                <c:pt idx="20">
                  <c:v>Середино-Будський р-н</c:v>
                </c:pt>
                <c:pt idx="21">
                  <c:v>Сумський р-н</c:v>
                </c:pt>
                <c:pt idx="22">
                  <c:v>Тростянецький р-н</c:v>
                </c:pt>
                <c:pt idx="23">
                  <c:v>Шосткинський р-н</c:v>
                </c:pt>
                <c:pt idx="24">
                  <c:v>Ямпільський р-н</c:v>
                </c:pt>
                <c:pt idx="25">
                  <c:v>отг с. Береза (Глухівський р-н)</c:v>
                </c:pt>
                <c:pt idx="26">
                  <c:v>отг м. Дружба (Ямпiльській р-н)</c:v>
                </c:pt>
                <c:pt idx="27">
                  <c:v>отг смт Зноб-Новгородське (С-Будський р-н)</c:v>
                </c:pt>
                <c:pt idx="28">
                  <c:v>отг смт Кириківка (Великописарівський р-н)</c:v>
                </c:pt>
                <c:pt idx="29">
                  <c:v>отг смт Миколаївка (Бiлопільський р-н)</c:v>
                </c:pt>
                <c:pt idx="30">
                  <c:v>отг смт Недригайлів (Недригайлівський р-н)</c:v>
                </c:pt>
                <c:pt idx="31">
                  <c:v>отг смт Хотінь (Сумський р-н)</c:v>
                </c:pt>
                <c:pt idx="32">
                  <c:v>отг смт Шалигине (Глухівський р-н)</c:v>
                </c:pt>
                <c:pt idx="33">
                  <c:v>отг с. Бездрик (Сумський р-н)</c:v>
                </c:pt>
                <c:pt idx="34">
                  <c:v>отг с. Боромля (Тростянецький р-н)</c:v>
                </c:pt>
                <c:pt idx="35">
                  <c:v>отг с. Грунь (Охтирський р-н)</c:v>
                </c:pt>
                <c:pt idx="36">
                  <c:v>отг с. Миколаївка (Сумський р-н)</c:v>
                </c:pt>
                <c:pt idx="37">
                  <c:v>отг с. Миропілля (Краснопільський р-н)</c:v>
                </c:pt>
                <c:pt idx="38">
                  <c:v>отг с. Нижня Сироватка (Сумський р-н)</c:v>
                </c:pt>
                <c:pt idx="39">
                  <c:v>отг с. Вільшана (Недригайлівський р-н)</c:v>
                </c:pt>
                <c:pt idx="40">
                  <c:v>отг м. Кролевець (Кролевецький р-н)</c:v>
                </c:pt>
                <c:pt idx="41">
                  <c:v>отг смт Краснопілля (Краснопільський р-н)</c:v>
                </c:pt>
                <c:pt idx="42">
                  <c:v>отг с. Бочечки (Конотопський р-н)</c:v>
                </c:pt>
                <c:pt idx="43">
                  <c:v>отг м. Буринь (Буринський р-н)</c:v>
                </c:pt>
                <c:pt idx="44">
                  <c:v>отг смт Дубов’язівка (Конотопський р-н)</c:v>
                </c:pt>
                <c:pt idx="45">
                  <c:v>отг с. Коровинці (Недригайлівський р-н)</c:v>
                </c:pt>
                <c:pt idx="46">
                  <c:v>отг с. Комиші (Охтирський р-н)</c:v>
                </c:pt>
                <c:pt idx="47">
                  <c:v>отг с. Чернеччина (Охтирський р-н)</c:v>
                </c:pt>
                <c:pt idx="48">
                  <c:v>отг с. Нова Слобода (Путивльський р-н)</c:v>
                </c:pt>
                <c:pt idx="49">
                  <c:v>отг смт Степанівка (Сумський р-н)</c:v>
                </c:pt>
                <c:pt idx="50">
                  <c:v>отг м. Тростянець (Тростянецький р-н)</c:v>
                </c:pt>
                <c:pt idx="51">
                  <c:v>отг с. Верхня Сироватка (Сумський та Краснопільський р-ни)</c:v>
                </c:pt>
                <c:pt idx="52">
                  <c:v>отг смт Чупахівка (Охтирський р-н)</c:v>
                </c:pt>
                <c:pt idx="53">
                  <c:v>у середньому по області</c:v>
                </c:pt>
              </c:strCache>
            </c:strRef>
          </c:cat>
          <c:val>
            <c:numRef>
              <c:f>'Доходи на 1 ж (2)'!$AG$5:$AG$58</c:f>
              <c:numCache>
                <c:formatCode>#\ ##0.0_ ;[Red]\-#\ ##0.0\ </c:formatCode>
                <c:ptCount val="54"/>
                <c:pt idx="0">
                  <c:v>908.29294171549475</c:v>
                </c:pt>
                <c:pt idx="1">
                  <c:v>416.42843145388287</c:v>
                </c:pt>
                <c:pt idx="2">
                  <c:v>543.47953753380443</c:v>
                </c:pt>
                <c:pt idx="3">
                  <c:v>348.26445878657881</c:v>
                </c:pt>
                <c:pt idx="4">
                  <c:v>480.07072186967326</c:v>
                </c:pt>
                <c:pt idx="5">
                  <c:v>631.20571425080038</c:v>
                </c:pt>
                <c:pt idx="6">
                  <c:v>398.59026437757035</c:v>
                </c:pt>
                <c:pt idx="7">
                  <c:v>437.38414658584242</c:v>
                </c:pt>
                <c:pt idx="8">
                  <c:v>692.68448239969734</c:v>
                </c:pt>
                <c:pt idx="9">
                  <c:v>544.26806800232771</c:v>
                </c:pt>
                <c:pt idx="10">
                  <c:v>672.14277350590032</c:v>
                </c:pt>
                <c:pt idx="11">
                  <c:v>501.35327477006115</c:v>
                </c:pt>
                <c:pt idx="12">
                  <c:v>1391.7414220877458</c:v>
                </c:pt>
                <c:pt idx="13">
                  <c:v>446.12786252143439</c:v>
                </c:pt>
                <c:pt idx="14">
                  <c:v>753.89847758294559</c:v>
                </c:pt>
                <c:pt idx="15">
                  <c:v>554.99350438384158</c:v>
                </c:pt>
                <c:pt idx="16">
                  <c:v>563.06973329149673</c:v>
                </c:pt>
                <c:pt idx="17">
                  <c:v>379.76366265060244</c:v>
                </c:pt>
                <c:pt idx="18">
                  <c:v>445.30668496621627</c:v>
                </c:pt>
                <c:pt idx="19">
                  <c:v>699.90521110839552</c:v>
                </c:pt>
                <c:pt idx="20">
                  <c:v>452.43011451375031</c:v>
                </c:pt>
                <c:pt idx="21">
                  <c:v>527.82387391137297</c:v>
                </c:pt>
                <c:pt idx="22">
                  <c:v>672.92724389256318</c:v>
                </c:pt>
                <c:pt idx="23">
                  <c:v>422.92307699838466</c:v>
                </c:pt>
                <c:pt idx="24">
                  <c:v>433.87321951219513</c:v>
                </c:pt>
                <c:pt idx="25">
                  <c:v>538.85107480972727</c:v>
                </c:pt>
                <c:pt idx="26">
                  <c:v>653.23493644436701</c:v>
                </c:pt>
                <c:pt idx="27">
                  <c:v>601.17588235294124</c:v>
                </c:pt>
                <c:pt idx="28">
                  <c:v>347.05955130078928</c:v>
                </c:pt>
                <c:pt idx="29">
                  <c:v>769.858901739722</c:v>
                </c:pt>
                <c:pt idx="30">
                  <c:v>615.58127266507017</c:v>
                </c:pt>
                <c:pt idx="31">
                  <c:v>581.48550880978064</c:v>
                </c:pt>
                <c:pt idx="32">
                  <c:v>659.33562097735398</c:v>
                </c:pt>
                <c:pt idx="33">
                  <c:v>437.29954608744077</c:v>
                </c:pt>
                <c:pt idx="34">
                  <c:v>590.73298261834316</c:v>
                </c:pt>
                <c:pt idx="35">
                  <c:v>358.64467281587184</c:v>
                </c:pt>
                <c:pt idx="36">
                  <c:v>822.68283653846152</c:v>
                </c:pt>
                <c:pt idx="37">
                  <c:v>707.48488661142596</c:v>
                </c:pt>
                <c:pt idx="38">
                  <c:v>412.58688881557242</c:v>
                </c:pt>
                <c:pt idx="39">
                  <c:v>578.78322151647478</c:v>
                </c:pt>
                <c:pt idx="40">
                  <c:v>489.02392573915165</c:v>
                </c:pt>
                <c:pt idx="41">
                  <c:v>786.21082315191904</c:v>
                </c:pt>
                <c:pt idx="42">
                  <c:v>721.03440163306959</c:v>
                </c:pt>
                <c:pt idx="43">
                  <c:v>514.1393103693182</c:v>
                </c:pt>
                <c:pt idx="44">
                  <c:v>590.57802377643964</c:v>
                </c:pt>
                <c:pt idx="45">
                  <c:v>360.95078329626887</c:v>
                </c:pt>
                <c:pt idx="46">
                  <c:v>1420.952406384285</c:v>
                </c:pt>
                <c:pt idx="47">
                  <c:v>896.26068575806914</c:v>
                </c:pt>
                <c:pt idx="48">
                  <c:v>602.50818733509232</c:v>
                </c:pt>
                <c:pt idx="49">
                  <c:v>624.72877578718783</c:v>
                </c:pt>
                <c:pt idx="50">
                  <c:v>689.88706879271069</c:v>
                </c:pt>
                <c:pt idx="51">
                  <c:v>299.29906798245611</c:v>
                </c:pt>
                <c:pt idx="52">
                  <c:v>321.32768692173039</c:v>
                </c:pt>
                <c:pt idx="53">
                  <c:v>630.11270723539155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75-46B2-AF57-068CEB457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209472"/>
        <c:axId val="85211008"/>
      </c:barChart>
      <c:catAx>
        <c:axId val="8520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uk-UA" sz="9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85211008"/>
        <c:crosses val="autoZero"/>
        <c:auto val="1"/>
        <c:lblAlgn val="ctr"/>
        <c:lblOffset val="100"/>
        <c:noMultiLvlLbl val="0"/>
      </c:catAx>
      <c:valAx>
        <c:axId val="85211008"/>
        <c:scaling>
          <c:orientation val="minMax"/>
          <c:min val="0"/>
        </c:scaling>
        <c:delete val="0"/>
        <c:axPos val="l"/>
        <c:majorGridlines/>
        <c:numFmt formatCode="#\ ##0.0_ ;[Red]\-#\ ##0.0\ " sourceLinked="1"/>
        <c:majorTickMark val="out"/>
        <c:minorTickMark val="none"/>
        <c:tickLblPos val="nextTo"/>
        <c:txPr>
          <a:bodyPr/>
          <a:lstStyle/>
          <a:p>
            <a:pPr>
              <a:defRPr lang="uk-UA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85209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867824050878232"/>
          <c:y val="5.4560796326863503E-3"/>
          <c:w val="0.20957441917450406"/>
          <c:h val="6.8051675177739787E-2"/>
        </c:manualLayout>
      </c:layout>
      <c:overlay val="0"/>
      <c:txPr>
        <a:bodyPr/>
        <a:lstStyle/>
        <a:p>
          <a:pPr>
            <a:defRPr lang="uk-UA" sz="140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214313</xdr:colOff>
      <xdr:row>35</xdr:row>
      <xdr:rowOff>131080</xdr:rowOff>
    </xdr:from>
    <xdr:to>
      <xdr:col>28</xdr:col>
      <xdr:colOff>297656</xdr:colOff>
      <xdr:row>35</xdr:row>
      <xdr:rowOff>142875</xdr:rowOff>
    </xdr:to>
    <xdr:cxnSp macro="">
      <xdr:nvCxnSpPr>
        <xdr:cNvPr id="3" name="Прямая соединительная линия 2"/>
        <xdr:cNvCxnSpPr/>
      </xdr:nvCxnSpPr>
      <xdr:spPr bwMode="auto">
        <a:xfrm flipV="1">
          <a:off x="750094" y="6322330"/>
          <a:ext cx="12692062" cy="11795"/>
        </a:xfrm>
        <a:prstGeom prst="line">
          <a:avLst/>
        </a:prstGeom>
        <a:ln>
          <a:solidFill>
            <a:schemeClr val="accent2"/>
          </a:solidFill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4</xdr:row>
      <xdr:rowOff>309562</xdr:rowOff>
    </xdr:from>
    <xdr:to>
      <xdr:col>29</xdr:col>
      <xdr:colOff>0</xdr:colOff>
      <xdr:row>60</xdr:row>
      <xdr:rowOff>10583</xdr:rowOff>
    </xdr:to>
    <xdr:graphicFrame macro="">
      <xdr:nvGraphicFramePr>
        <xdr:cNvPr id="2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37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37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BQ85"/>
  <sheetViews>
    <sheetView showZeros="0" tabSelected="1" zoomScale="90" zoomScaleNormal="90" workbookViewId="0">
      <pane xSplit="6" ySplit="7" topLeftCell="G35" activePane="bottomRight" state="frozen"/>
      <selection activeCell="D73" sqref="D73"/>
      <selection pane="topRight" activeCell="D73" sqref="D73"/>
      <selection pane="bottomLeft" activeCell="D73" sqref="D73"/>
      <selection pane="bottomRight" activeCell="E73" sqref="E73"/>
    </sheetView>
  </sheetViews>
  <sheetFormatPr defaultColWidth="9.33203125" defaultRowHeight="12.75" x14ac:dyDescent="0.2"/>
  <cols>
    <col min="1" max="1" width="6.33203125" style="11" bestFit="1" customWidth="1"/>
    <col min="2" max="2" width="7.1640625" style="11" hidden="1" customWidth="1"/>
    <col min="3" max="3" width="58.6640625" style="11" customWidth="1"/>
    <col min="4" max="5" width="17.83203125" style="11" customWidth="1"/>
    <col min="6" max="6" width="12.33203125" style="11" customWidth="1"/>
    <col min="7" max="8" width="17.83203125" style="11" customWidth="1"/>
    <col min="9" max="9" width="11" style="11" customWidth="1"/>
    <col min="10" max="11" width="17.83203125" style="11" customWidth="1"/>
    <col min="12" max="12" width="11" style="11" customWidth="1"/>
    <col min="13" max="14" width="17.83203125" style="11" customWidth="1"/>
    <col min="15" max="15" width="11" style="11" customWidth="1"/>
    <col min="16" max="17" width="17.83203125" style="11" customWidth="1"/>
    <col min="18" max="18" width="11" style="11" customWidth="1"/>
    <col min="19" max="20" width="17.83203125" style="11" customWidth="1"/>
    <col min="21" max="21" width="11" style="11" customWidth="1"/>
    <col min="22" max="23" width="17.83203125" style="11" customWidth="1"/>
    <col min="24" max="24" width="11" style="11" customWidth="1"/>
    <col min="25" max="26" width="17.83203125" style="11" customWidth="1"/>
    <col min="27" max="27" width="11" style="11" customWidth="1"/>
    <col min="28" max="29" width="17.83203125" style="11" customWidth="1"/>
    <col min="30" max="30" width="11" style="11" customWidth="1"/>
    <col min="31" max="32" width="17.83203125" style="11" customWidth="1"/>
    <col min="33" max="33" width="11" style="11" customWidth="1"/>
    <col min="34" max="35" width="17.83203125" style="11" customWidth="1"/>
    <col min="36" max="36" width="11" style="11" customWidth="1"/>
    <col min="37" max="38" width="17.83203125" style="11" customWidth="1"/>
    <col min="39" max="39" width="11" style="11" customWidth="1"/>
    <col min="40" max="41" width="17.83203125" style="11" customWidth="1"/>
    <col min="42" max="42" width="11" style="11" customWidth="1"/>
    <col min="43" max="44" width="17.83203125" style="11" customWidth="1"/>
    <col min="45" max="45" width="11" style="11" customWidth="1"/>
    <col min="46" max="47" width="17.83203125" style="11" customWidth="1"/>
    <col min="48" max="48" width="11" style="11" customWidth="1"/>
    <col min="49" max="50" width="17.83203125" style="11" customWidth="1"/>
    <col min="51" max="51" width="11" style="11" customWidth="1"/>
    <col min="52" max="53" width="17.83203125" style="11" customWidth="1"/>
    <col min="54" max="54" width="11" style="11" customWidth="1"/>
    <col min="55" max="56" width="17.83203125" style="11" customWidth="1"/>
    <col min="57" max="57" width="11" style="11" customWidth="1"/>
    <col min="58" max="59" width="17.83203125" style="11" customWidth="1"/>
    <col min="60" max="60" width="11" style="11" customWidth="1"/>
    <col min="61" max="62" width="17.83203125" style="11" customWidth="1"/>
    <col min="63" max="63" width="11" style="11" customWidth="1"/>
    <col min="64" max="65" width="17.83203125" style="11" customWidth="1"/>
    <col min="66" max="66" width="11" style="11" customWidth="1"/>
    <col min="67" max="67" width="9.33203125" style="11"/>
    <col min="68" max="68" width="20" style="11" customWidth="1"/>
    <col min="69" max="69" width="14.6640625" style="11" customWidth="1"/>
    <col min="70" max="16384" width="9.33203125" style="11"/>
  </cols>
  <sheetData>
    <row r="1" spans="1:69" ht="18.75" x14ac:dyDescent="0.2">
      <c r="D1" s="31" t="s">
        <v>60</v>
      </c>
      <c r="E1" s="31"/>
      <c r="F1" s="31"/>
      <c r="G1" s="14"/>
      <c r="H1" s="14"/>
      <c r="I1" s="14"/>
    </row>
    <row r="2" spans="1:69" ht="15.75" x14ac:dyDescent="0.2">
      <c r="D2" s="32" t="s">
        <v>150</v>
      </c>
      <c r="E2" s="32"/>
      <c r="F2" s="32"/>
      <c r="G2" s="14"/>
      <c r="H2" s="14"/>
      <c r="I2" s="14"/>
    </row>
    <row r="3" spans="1:69" x14ac:dyDescent="0.2">
      <c r="C3" s="15"/>
      <c r="D3" s="15"/>
      <c r="E3" s="15"/>
      <c r="F3" s="15"/>
      <c r="G3" s="16"/>
      <c r="H3" s="16"/>
      <c r="I3" s="15"/>
    </row>
    <row r="4" spans="1:69" ht="57" customHeight="1" x14ac:dyDescent="0.2">
      <c r="A4" s="33" t="s">
        <v>62</v>
      </c>
      <c r="B4" s="36" t="s">
        <v>68</v>
      </c>
      <c r="C4" s="36" t="s">
        <v>98</v>
      </c>
      <c r="D4" s="39" t="s">
        <v>90</v>
      </c>
      <c r="E4" s="40"/>
      <c r="F4" s="41"/>
      <c r="G4" s="42" t="s">
        <v>69</v>
      </c>
      <c r="H4" s="43"/>
      <c r="I4" s="44"/>
      <c r="J4" s="42" t="s">
        <v>70</v>
      </c>
      <c r="K4" s="43"/>
      <c r="L4" s="44"/>
      <c r="M4" s="42" t="s">
        <v>71</v>
      </c>
      <c r="N4" s="43"/>
      <c r="O4" s="44"/>
      <c r="P4" s="42" t="s">
        <v>72</v>
      </c>
      <c r="Q4" s="43"/>
      <c r="R4" s="44"/>
      <c r="S4" s="42" t="s">
        <v>73</v>
      </c>
      <c r="T4" s="43"/>
      <c r="U4" s="44"/>
      <c r="V4" s="42" t="s">
        <v>74</v>
      </c>
      <c r="W4" s="43"/>
      <c r="X4" s="44"/>
      <c r="Y4" s="42" t="s">
        <v>75</v>
      </c>
      <c r="Z4" s="43"/>
      <c r="AA4" s="44"/>
      <c r="AB4" s="42" t="s">
        <v>76</v>
      </c>
      <c r="AC4" s="43"/>
      <c r="AD4" s="44"/>
      <c r="AE4" s="42" t="s">
        <v>77</v>
      </c>
      <c r="AF4" s="43"/>
      <c r="AG4" s="44"/>
      <c r="AH4" s="42" t="s">
        <v>78</v>
      </c>
      <c r="AI4" s="43"/>
      <c r="AJ4" s="44"/>
      <c r="AK4" s="42" t="s">
        <v>79</v>
      </c>
      <c r="AL4" s="43"/>
      <c r="AM4" s="44"/>
      <c r="AN4" s="42" t="s">
        <v>80</v>
      </c>
      <c r="AO4" s="43"/>
      <c r="AP4" s="44"/>
      <c r="AQ4" s="42" t="s">
        <v>81</v>
      </c>
      <c r="AR4" s="43"/>
      <c r="AS4" s="44"/>
      <c r="AT4" s="42" t="s">
        <v>82</v>
      </c>
      <c r="AU4" s="43"/>
      <c r="AV4" s="44"/>
      <c r="AW4" s="42" t="s">
        <v>83</v>
      </c>
      <c r="AX4" s="43"/>
      <c r="AY4" s="44"/>
      <c r="AZ4" s="42" t="s">
        <v>84</v>
      </c>
      <c r="BA4" s="43"/>
      <c r="BB4" s="44"/>
      <c r="BC4" s="42" t="s">
        <v>85</v>
      </c>
      <c r="BD4" s="43"/>
      <c r="BE4" s="44"/>
      <c r="BF4" s="42" t="s">
        <v>86</v>
      </c>
      <c r="BG4" s="43"/>
      <c r="BH4" s="44"/>
      <c r="BI4" s="42" t="s">
        <v>87</v>
      </c>
      <c r="BJ4" s="43"/>
      <c r="BK4" s="44"/>
      <c r="BL4" s="42" t="s">
        <v>88</v>
      </c>
      <c r="BM4" s="43"/>
      <c r="BN4" s="44"/>
    </row>
    <row r="5" spans="1:69" ht="50.25" customHeight="1" x14ac:dyDescent="0.2">
      <c r="A5" s="34"/>
      <c r="B5" s="37"/>
      <c r="C5" s="37"/>
      <c r="D5" s="24" t="s">
        <v>63</v>
      </c>
      <c r="E5" s="24" t="s">
        <v>64</v>
      </c>
      <c r="F5" s="17" t="s">
        <v>65</v>
      </c>
      <c r="G5" s="25" t="s">
        <v>63</v>
      </c>
      <c r="H5" s="25" t="s">
        <v>64</v>
      </c>
      <c r="I5" s="18" t="s">
        <v>66</v>
      </c>
      <c r="J5" s="18" t="s">
        <v>63</v>
      </c>
      <c r="K5" s="18" t="s">
        <v>64</v>
      </c>
      <c r="L5" s="18" t="s">
        <v>66</v>
      </c>
      <c r="M5" s="18" t="s">
        <v>63</v>
      </c>
      <c r="N5" s="18" t="s">
        <v>64</v>
      </c>
      <c r="O5" s="18" t="s">
        <v>66</v>
      </c>
      <c r="P5" s="18" t="s">
        <v>63</v>
      </c>
      <c r="Q5" s="18" t="s">
        <v>64</v>
      </c>
      <c r="R5" s="18" t="s">
        <v>66</v>
      </c>
      <c r="S5" s="18" t="s">
        <v>63</v>
      </c>
      <c r="T5" s="18" t="s">
        <v>64</v>
      </c>
      <c r="U5" s="18" t="s">
        <v>66</v>
      </c>
      <c r="V5" s="18" t="s">
        <v>63</v>
      </c>
      <c r="W5" s="18" t="s">
        <v>64</v>
      </c>
      <c r="X5" s="18" t="s">
        <v>66</v>
      </c>
      <c r="Y5" s="18" t="s">
        <v>63</v>
      </c>
      <c r="Z5" s="18" t="s">
        <v>64</v>
      </c>
      <c r="AA5" s="18" t="s">
        <v>66</v>
      </c>
      <c r="AB5" s="18" t="s">
        <v>63</v>
      </c>
      <c r="AC5" s="18" t="s">
        <v>64</v>
      </c>
      <c r="AD5" s="18" t="s">
        <v>66</v>
      </c>
      <c r="AE5" s="18" t="s">
        <v>63</v>
      </c>
      <c r="AF5" s="18" t="s">
        <v>64</v>
      </c>
      <c r="AG5" s="18" t="s">
        <v>66</v>
      </c>
      <c r="AH5" s="18" t="s">
        <v>63</v>
      </c>
      <c r="AI5" s="18" t="s">
        <v>64</v>
      </c>
      <c r="AJ5" s="18" t="s">
        <v>66</v>
      </c>
      <c r="AK5" s="18" t="s">
        <v>63</v>
      </c>
      <c r="AL5" s="18" t="s">
        <v>64</v>
      </c>
      <c r="AM5" s="18" t="s">
        <v>66</v>
      </c>
      <c r="AN5" s="18" t="s">
        <v>63</v>
      </c>
      <c r="AO5" s="18" t="s">
        <v>64</v>
      </c>
      <c r="AP5" s="18" t="s">
        <v>66</v>
      </c>
      <c r="AQ5" s="18" t="s">
        <v>63</v>
      </c>
      <c r="AR5" s="18" t="s">
        <v>64</v>
      </c>
      <c r="AS5" s="18" t="s">
        <v>66</v>
      </c>
      <c r="AT5" s="18" t="s">
        <v>63</v>
      </c>
      <c r="AU5" s="18" t="s">
        <v>64</v>
      </c>
      <c r="AV5" s="18" t="s">
        <v>66</v>
      </c>
      <c r="AW5" s="18" t="s">
        <v>63</v>
      </c>
      <c r="AX5" s="18" t="s">
        <v>64</v>
      </c>
      <c r="AY5" s="18" t="s">
        <v>66</v>
      </c>
      <c r="AZ5" s="18" t="s">
        <v>63</v>
      </c>
      <c r="BA5" s="18" t="s">
        <v>64</v>
      </c>
      <c r="BB5" s="18" t="s">
        <v>66</v>
      </c>
      <c r="BC5" s="18" t="s">
        <v>63</v>
      </c>
      <c r="BD5" s="18" t="s">
        <v>64</v>
      </c>
      <c r="BE5" s="18" t="s">
        <v>66</v>
      </c>
      <c r="BF5" s="18" t="s">
        <v>63</v>
      </c>
      <c r="BG5" s="18" t="s">
        <v>64</v>
      </c>
      <c r="BH5" s="18" t="s">
        <v>66</v>
      </c>
      <c r="BI5" s="18" t="s">
        <v>63</v>
      </c>
      <c r="BJ5" s="18" t="s">
        <v>64</v>
      </c>
      <c r="BK5" s="18" t="s">
        <v>66</v>
      </c>
      <c r="BL5" s="18" t="s">
        <v>63</v>
      </c>
      <c r="BM5" s="18" t="s">
        <v>64</v>
      </c>
      <c r="BN5" s="18" t="s">
        <v>66</v>
      </c>
    </row>
    <row r="6" spans="1:69" x14ac:dyDescent="0.2">
      <c r="A6" s="35"/>
      <c r="B6" s="38"/>
      <c r="C6" s="38"/>
      <c r="D6" s="17" t="s">
        <v>89</v>
      </c>
      <c r="E6" s="17" t="s">
        <v>89</v>
      </c>
      <c r="F6" s="19" t="s">
        <v>6</v>
      </c>
      <c r="G6" s="17" t="s">
        <v>89</v>
      </c>
      <c r="H6" s="17" t="s">
        <v>89</v>
      </c>
      <c r="I6" s="19" t="s">
        <v>6</v>
      </c>
      <c r="J6" s="17" t="s">
        <v>89</v>
      </c>
      <c r="K6" s="17" t="s">
        <v>89</v>
      </c>
      <c r="L6" s="19" t="s">
        <v>6</v>
      </c>
      <c r="M6" s="17" t="s">
        <v>89</v>
      </c>
      <c r="N6" s="17" t="s">
        <v>89</v>
      </c>
      <c r="O6" s="19" t="s">
        <v>6</v>
      </c>
      <c r="P6" s="17" t="s">
        <v>89</v>
      </c>
      <c r="Q6" s="17" t="s">
        <v>89</v>
      </c>
      <c r="R6" s="19" t="s">
        <v>6</v>
      </c>
      <c r="S6" s="17" t="s">
        <v>89</v>
      </c>
      <c r="T6" s="17" t="s">
        <v>89</v>
      </c>
      <c r="U6" s="19" t="s">
        <v>6</v>
      </c>
      <c r="V6" s="17" t="s">
        <v>89</v>
      </c>
      <c r="W6" s="17" t="s">
        <v>89</v>
      </c>
      <c r="X6" s="19" t="s">
        <v>6</v>
      </c>
      <c r="Y6" s="17" t="s">
        <v>89</v>
      </c>
      <c r="Z6" s="17" t="s">
        <v>89</v>
      </c>
      <c r="AA6" s="19" t="s">
        <v>6</v>
      </c>
      <c r="AB6" s="17" t="s">
        <v>89</v>
      </c>
      <c r="AC6" s="17" t="s">
        <v>89</v>
      </c>
      <c r="AD6" s="19" t="s">
        <v>6</v>
      </c>
      <c r="AE6" s="17" t="s">
        <v>89</v>
      </c>
      <c r="AF6" s="17" t="s">
        <v>89</v>
      </c>
      <c r="AG6" s="19" t="s">
        <v>6</v>
      </c>
      <c r="AH6" s="17" t="s">
        <v>89</v>
      </c>
      <c r="AI6" s="17" t="s">
        <v>89</v>
      </c>
      <c r="AJ6" s="19" t="s">
        <v>6</v>
      </c>
      <c r="AK6" s="17" t="s">
        <v>89</v>
      </c>
      <c r="AL6" s="17" t="s">
        <v>89</v>
      </c>
      <c r="AM6" s="19" t="s">
        <v>6</v>
      </c>
      <c r="AN6" s="17" t="s">
        <v>89</v>
      </c>
      <c r="AO6" s="17" t="s">
        <v>89</v>
      </c>
      <c r="AP6" s="19" t="s">
        <v>6</v>
      </c>
      <c r="AQ6" s="17" t="s">
        <v>89</v>
      </c>
      <c r="AR6" s="17" t="s">
        <v>89</v>
      </c>
      <c r="AS6" s="19" t="s">
        <v>6</v>
      </c>
      <c r="AT6" s="17" t="s">
        <v>89</v>
      </c>
      <c r="AU6" s="17" t="s">
        <v>89</v>
      </c>
      <c r="AV6" s="19" t="s">
        <v>6</v>
      </c>
      <c r="AW6" s="17" t="s">
        <v>89</v>
      </c>
      <c r="AX6" s="17" t="s">
        <v>89</v>
      </c>
      <c r="AY6" s="19" t="s">
        <v>6</v>
      </c>
      <c r="AZ6" s="17" t="s">
        <v>89</v>
      </c>
      <c r="BA6" s="17" t="s">
        <v>89</v>
      </c>
      <c r="BB6" s="19" t="s">
        <v>6</v>
      </c>
      <c r="BC6" s="17" t="s">
        <v>89</v>
      </c>
      <c r="BD6" s="17" t="s">
        <v>89</v>
      </c>
      <c r="BE6" s="19" t="s">
        <v>6</v>
      </c>
      <c r="BF6" s="17" t="s">
        <v>89</v>
      </c>
      <c r="BG6" s="17" t="s">
        <v>89</v>
      </c>
      <c r="BH6" s="19" t="s">
        <v>6</v>
      </c>
      <c r="BI6" s="17" t="s">
        <v>89</v>
      </c>
      <c r="BJ6" s="17" t="s">
        <v>89</v>
      </c>
      <c r="BK6" s="19" t="s">
        <v>6</v>
      </c>
      <c r="BL6" s="17" t="s">
        <v>89</v>
      </c>
      <c r="BM6" s="17" t="s">
        <v>89</v>
      </c>
      <c r="BN6" s="19" t="s">
        <v>6</v>
      </c>
    </row>
    <row r="7" spans="1:69" x14ac:dyDescent="0.2">
      <c r="A7" s="12">
        <v>1</v>
      </c>
      <c r="B7" s="12">
        <v>1</v>
      </c>
      <c r="C7" s="20" t="s">
        <v>93</v>
      </c>
      <c r="D7" s="27">
        <f>G7+J7+M7+P7+S7+V7+Y7+AB7+AE7+AH7+AK7+AN7+AQ7+AT7+AW7+AZ7+BC7+BF7+BI7+BL7</f>
        <v>8742.7649999999994</v>
      </c>
      <c r="E7" s="27">
        <f>H7+K7+N7+Q7+T7+W7+Z7+AC7+AF7+AI7+AL7+AO7+AR7+AU7+AX7+BA7+BD7+BG7+BJ7+BM7</f>
        <v>3427.3709800000001</v>
      </c>
      <c r="F7" s="21">
        <f>E7/D7*100</f>
        <v>39.202368815815134</v>
      </c>
      <c r="G7" s="21">
        <v>6227.3310000000001</v>
      </c>
      <c r="H7" s="21">
        <v>2199.5350699999999</v>
      </c>
      <c r="I7" s="21">
        <f>H7/G7*100</f>
        <v>35.320670605111559</v>
      </c>
      <c r="J7" s="21">
        <v>0</v>
      </c>
      <c r="K7" s="21">
        <v>0</v>
      </c>
      <c r="L7" s="21"/>
      <c r="M7" s="21">
        <v>0</v>
      </c>
      <c r="N7" s="21">
        <v>0</v>
      </c>
      <c r="O7" s="21"/>
      <c r="P7" s="21">
        <v>2515.4340000000002</v>
      </c>
      <c r="Q7" s="21">
        <v>406.06090999999998</v>
      </c>
      <c r="R7" s="21">
        <f t="shared" ref="R7:R64" si="0">Q7/P7*100</f>
        <v>16.142777349753558</v>
      </c>
      <c r="S7" s="21">
        <v>0</v>
      </c>
      <c r="T7" s="21">
        <v>0</v>
      </c>
      <c r="U7" s="21"/>
      <c r="V7" s="21">
        <v>0</v>
      </c>
      <c r="W7" s="21">
        <v>0</v>
      </c>
      <c r="X7" s="21"/>
      <c r="Y7" s="21">
        <v>0</v>
      </c>
      <c r="Z7" s="21">
        <v>0</v>
      </c>
      <c r="AA7" s="21"/>
      <c r="AB7" s="21">
        <v>0</v>
      </c>
      <c r="AC7" s="21">
        <v>0</v>
      </c>
      <c r="AD7" s="21"/>
      <c r="AE7" s="21">
        <v>0</v>
      </c>
      <c r="AF7" s="21">
        <v>0</v>
      </c>
      <c r="AG7" s="21"/>
      <c r="AH7" s="21">
        <v>0</v>
      </c>
      <c r="AI7" s="21">
        <v>0</v>
      </c>
      <c r="AJ7" s="21"/>
      <c r="AK7" s="21">
        <v>0</v>
      </c>
      <c r="AL7" s="21">
        <v>0</v>
      </c>
      <c r="AM7" s="21"/>
      <c r="AN7" s="21">
        <v>0</v>
      </c>
      <c r="AO7" s="21">
        <v>0</v>
      </c>
      <c r="AP7" s="21"/>
      <c r="AQ7" s="21">
        <v>0</v>
      </c>
      <c r="AR7" s="21">
        <v>0</v>
      </c>
      <c r="AS7" s="21"/>
      <c r="AT7" s="21">
        <v>0</v>
      </c>
      <c r="AU7" s="21">
        <v>0</v>
      </c>
      <c r="AV7" s="21"/>
      <c r="AW7" s="21">
        <v>0</v>
      </c>
      <c r="AX7" s="21">
        <v>0</v>
      </c>
      <c r="AY7" s="21"/>
      <c r="AZ7" s="21">
        <v>0</v>
      </c>
      <c r="BA7" s="21">
        <v>0</v>
      </c>
      <c r="BB7" s="21"/>
      <c r="BC7" s="21">
        <v>0</v>
      </c>
      <c r="BD7" s="21">
        <v>0</v>
      </c>
      <c r="BE7" s="21"/>
      <c r="BF7" s="21">
        <v>0</v>
      </c>
      <c r="BG7" s="21">
        <v>0</v>
      </c>
      <c r="BH7" s="21"/>
      <c r="BI7" s="21">
        <v>0</v>
      </c>
      <c r="BJ7" s="21">
        <v>0</v>
      </c>
      <c r="BK7" s="21"/>
      <c r="BL7" s="21">
        <v>0</v>
      </c>
      <c r="BM7" s="21">
        <v>821.77499999999998</v>
      </c>
      <c r="BN7" s="21" t="s">
        <v>91</v>
      </c>
      <c r="BP7" s="26">
        <v>205487676.00999999</v>
      </c>
      <c r="BQ7" s="26">
        <f>BP7/1000-D7</f>
        <v>196744.91100999998</v>
      </c>
    </row>
    <row r="8" spans="1:69" x14ac:dyDescent="0.2">
      <c r="A8" s="12">
        <v>2</v>
      </c>
      <c r="B8" s="12">
        <v>3</v>
      </c>
      <c r="C8" s="20" t="s">
        <v>94</v>
      </c>
      <c r="D8" s="27">
        <f t="shared" ref="D8:D62" si="1">G8+J8+M8+P8+S8+V8+Y8+AB8+AE8+AH8+AK8+AN8+AQ8+AT8+AW8+AZ8+BC8+BF8+BI8+BL8</f>
        <v>4655.1656000000003</v>
      </c>
      <c r="E8" s="27">
        <f t="shared" ref="E8:E62" si="2">H8+K8+N8+Q8+T8+W8+Z8+AC8+AF8+AI8+AL8+AO8+AR8+AU8+AX8+BA8+BD8+BG8+BJ8+BM8</f>
        <v>1753.2871000000002</v>
      </c>
      <c r="F8" s="21">
        <f t="shared" ref="F8:F64" si="3">E8/D8*100</f>
        <v>37.663259498222793</v>
      </c>
      <c r="G8" s="21">
        <v>3525.4369999999999</v>
      </c>
      <c r="H8" s="21">
        <v>1709.0295700000001</v>
      </c>
      <c r="I8" s="21">
        <f t="shared" ref="I8:I64" si="4">H8/G8*100</f>
        <v>48.477098583806779</v>
      </c>
      <c r="J8" s="21">
        <v>0</v>
      </c>
      <c r="K8" s="21">
        <v>0</v>
      </c>
      <c r="L8" s="21"/>
      <c r="M8" s="21">
        <v>0</v>
      </c>
      <c r="N8" s="21">
        <v>0</v>
      </c>
      <c r="O8" s="21"/>
      <c r="P8" s="21">
        <v>1099.7286000000001</v>
      </c>
      <c r="Q8" s="21">
        <v>29.257529999999999</v>
      </c>
      <c r="R8" s="21">
        <f t="shared" si="0"/>
        <v>2.6604318556414732</v>
      </c>
      <c r="S8" s="21">
        <v>0</v>
      </c>
      <c r="T8" s="21">
        <v>0</v>
      </c>
      <c r="U8" s="21"/>
      <c r="V8" s="21">
        <v>0</v>
      </c>
      <c r="W8" s="21">
        <v>0</v>
      </c>
      <c r="X8" s="21"/>
      <c r="Y8" s="21">
        <v>0</v>
      </c>
      <c r="Z8" s="21">
        <v>0</v>
      </c>
      <c r="AA8" s="21"/>
      <c r="AB8" s="21">
        <v>0</v>
      </c>
      <c r="AC8" s="21">
        <v>0</v>
      </c>
      <c r="AD8" s="21"/>
      <c r="AE8" s="21">
        <v>0</v>
      </c>
      <c r="AF8" s="21">
        <v>0</v>
      </c>
      <c r="AG8" s="21"/>
      <c r="AH8" s="21">
        <v>0</v>
      </c>
      <c r="AI8" s="21">
        <v>0</v>
      </c>
      <c r="AJ8" s="21"/>
      <c r="AK8" s="21">
        <v>0</v>
      </c>
      <c r="AL8" s="21">
        <v>0</v>
      </c>
      <c r="AM8" s="21"/>
      <c r="AN8" s="21">
        <v>0</v>
      </c>
      <c r="AO8" s="21">
        <v>0</v>
      </c>
      <c r="AP8" s="21" t="e">
        <f t="shared" ref="AP8:AP64" si="5">AO8/AN8*100</f>
        <v>#DIV/0!</v>
      </c>
      <c r="AQ8" s="21">
        <v>0</v>
      </c>
      <c r="AR8" s="21">
        <v>0</v>
      </c>
      <c r="AS8" s="21"/>
      <c r="AT8" s="21">
        <v>0</v>
      </c>
      <c r="AU8" s="21">
        <v>0</v>
      </c>
      <c r="AV8" s="21"/>
      <c r="AW8" s="21">
        <v>0</v>
      </c>
      <c r="AX8" s="21">
        <v>0</v>
      </c>
      <c r="AY8" s="21"/>
      <c r="AZ8" s="21">
        <v>30</v>
      </c>
      <c r="BA8" s="21">
        <v>0</v>
      </c>
      <c r="BB8" s="21">
        <f t="shared" ref="BB8:BB64" si="6">BA8/AZ8*100</f>
        <v>0</v>
      </c>
      <c r="BC8" s="21">
        <v>0</v>
      </c>
      <c r="BD8" s="21">
        <v>0</v>
      </c>
      <c r="BE8" s="21"/>
      <c r="BF8" s="21">
        <v>0</v>
      </c>
      <c r="BG8" s="21">
        <v>0</v>
      </c>
      <c r="BH8" s="21"/>
      <c r="BI8" s="21">
        <v>0</v>
      </c>
      <c r="BJ8" s="21">
        <v>0</v>
      </c>
      <c r="BK8" s="21"/>
      <c r="BL8" s="21">
        <v>0</v>
      </c>
      <c r="BM8" s="21">
        <v>15</v>
      </c>
      <c r="BN8" s="21" t="s">
        <v>91</v>
      </c>
      <c r="BP8" s="26">
        <v>153941282.59999999</v>
      </c>
      <c r="BQ8" s="26">
        <f t="shared" ref="BQ8:BQ64" si="7">BP8/1000-D8</f>
        <v>149286.117</v>
      </c>
    </row>
    <row r="9" spans="1:69" x14ac:dyDescent="0.2">
      <c r="A9" s="12">
        <v>3</v>
      </c>
      <c r="B9" s="12">
        <v>4</v>
      </c>
      <c r="C9" s="20" t="s">
        <v>95</v>
      </c>
      <c r="D9" s="27">
        <f t="shared" si="1"/>
        <v>9052.8825500000003</v>
      </c>
      <c r="E9" s="27">
        <f t="shared" si="2"/>
        <v>3013.89291</v>
      </c>
      <c r="F9" s="21">
        <f t="shared" si="3"/>
        <v>33.292080101050239</v>
      </c>
      <c r="G9" s="21">
        <v>6411.13555</v>
      </c>
      <c r="H9" s="21">
        <v>2162.31684</v>
      </c>
      <c r="I9" s="21">
        <f t="shared" si="4"/>
        <v>33.727517116683018</v>
      </c>
      <c r="J9" s="21">
        <v>0</v>
      </c>
      <c r="K9" s="21">
        <v>0</v>
      </c>
      <c r="L9" s="21"/>
      <c r="M9" s="21">
        <v>0</v>
      </c>
      <c r="N9" s="21">
        <v>0</v>
      </c>
      <c r="O9" s="21"/>
      <c r="P9" s="21">
        <v>2271.7469999999998</v>
      </c>
      <c r="Q9" s="21">
        <v>664.03597000000002</v>
      </c>
      <c r="R9" s="21">
        <f t="shared" si="0"/>
        <v>29.230190245656761</v>
      </c>
      <c r="S9" s="21">
        <v>0</v>
      </c>
      <c r="T9" s="21">
        <v>0</v>
      </c>
      <c r="U9" s="21"/>
      <c r="V9" s="21">
        <v>0</v>
      </c>
      <c r="W9" s="21">
        <v>0</v>
      </c>
      <c r="X9" s="21"/>
      <c r="Y9" s="21">
        <v>0</v>
      </c>
      <c r="Z9" s="21">
        <v>0</v>
      </c>
      <c r="AA9" s="21"/>
      <c r="AB9" s="21">
        <v>0</v>
      </c>
      <c r="AC9" s="21">
        <v>0</v>
      </c>
      <c r="AD9" s="21"/>
      <c r="AE9" s="21">
        <v>0</v>
      </c>
      <c r="AF9" s="21">
        <v>0</v>
      </c>
      <c r="AG9" s="21"/>
      <c r="AH9" s="21">
        <v>0</v>
      </c>
      <c r="AI9" s="21">
        <v>0</v>
      </c>
      <c r="AJ9" s="21"/>
      <c r="AK9" s="21">
        <v>200</v>
      </c>
      <c r="AL9" s="21">
        <v>187.5401</v>
      </c>
      <c r="AM9" s="21">
        <f t="shared" ref="AM9:AM64" si="8">AL9/AK9*100</f>
        <v>93.770049999999998</v>
      </c>
      <c r="AN9" s="21">
        <v>0</v>
      </c>
      <c r="AO9" s="21">
        <v>0</v>
      </c>
      <c r="AP9" s="21"/>
      <c r="AQ9" s="21">
        <v>0</v>
      </c>
      <c r="AR9" s="21">
        <v>0</v>
      </c>
      <c r="AS9" s="21"/>
      <c r="AT9" s="21">
        <v>0</v>
      </c>
      <c r="AU9" s="21">
        <v>0</v>
      </c>
      <c r="AV9" s="21"/>
      <c r="AW9" s="21">
        <v>170</v>
      </c>
      <c r="AX9" s="21">
        <v>0</v>
      </c>
      <c r="AY9" s="21">
        <f t="shared" ref="AY9:AY64" si="9">AX9/AW9*100</f>
        <v>0</v>
      </c>
      <c r="AZ9" s="21">
        <v>0</v>
      </c>
      <c r="BA9" s="21">
        <v>0</v>
      </c>
      <c r="BB9" s="21"/>
      <c r="BC9" s="21">
        <v>0</v>
      </c>
      <c r="BD9" s="21">
        <v>0</v>
      </c>
      <c r="BE9" s="21"/>
      <c r="BF9" s="21">
        <v>0</v>
      </c>
      <c r="BG9" s="21">
        <v>0</v>
      </c>
      <c r="BH9" s="21"/>
      <c r="BI9" s="21">
        <v>0</v>
      </c>
      <c r="BJ9" s="21">
        <v>0</v>
      </c>
      <c r="BK9" s="21"/>
      <c r="BL9" s="21">
        <v>0</v>
      </c>
      <c r="BM9" s="21">
        <v>0</v>
      </c>
      <c r="BN9" s="21" t="s">
        <v>91</v>
      </c>
      <c r="BP9" s="26">
        <v>342189897.22000003</v>
      </c>
      <c r="BQ9" s="26">
        <f t="shared" si="7"/>
        <v>333137.01467000006</v>
      </c>
    </row>
    <row r="10" spans="1:69" x14ac:dyDescent="0.2">
      <c r="A10" s="12">
        <v>4</v>
      </c>
      <c r="B10" s="12">
        <v>5</v>
      </c>
      <c r="C10" s="20" t="s">
        <v>96</v>
      </c>
      <c r="D10" s="27">
        <f t="shared" si="1"/>
        <v>18788.18</v>
      </c>
      <c r="E10" s="27">
        <f t="shared" si="2"/>
        <v>12581.853869999999</v>
      </c>
      <c r="F10" s="21">
        <f t="shared" si="3"/>
        <v>66.966858258756304</v>
      </c>
      <c r="G10" s="21">
        <v>13717.946</v>
      </c>
      <c r="H10" s="21">
        <v>6104.8218899999993</v>
      </c>
      <c r="I10" s="21">
        <f t="shared" si="4"/>
        <v>44.502448763101995</v>
      </c>
      <c r="J10" s="21">
        <v>0</v>
      </c>
      <c r="K10" s="21">
        <v>0</v>
      </c>
      <c r="L10" s="21"/>
      <c r="M10" s="21">
        <v>0</v>
      </c>
      <c r="N10" s="21">
        <v>0</v>
      </c>
      <c r="O10" s="21"/>
      <c r="P10" s="21">
        <v>5070.2340000000004</v>
      </c>
      <c r="Q10" s="21">
        <v>1287.73198</v>
      </c>
      <c r="R10" s="21">
        <f t="shared" si="0"/>
        <v>25.397880650084392</v>
      </c>
      <c r="S10" s="21">
        <v>0</v>
      </c>
      <c r="T10" s="21">
        <v>0</v>
      </c>
      <c r="U10" s="21"/>
      <c r="V10" s="21">
        <v>0</v>
      </c>
      <c r="W10" s="21">
        <v>0</v>
      </c>
      <c r="X10" s="21"/>
      <c r="Y10" s="21">
        <v>0</v>
      </c>
      <c r="Z10" s="21">
        <v>0</v>
      </c>
      <c r="AA10" s="21"/>
      <c r="AB10" s="21">
        <v>0</v>
      </c>
      <c r="AC10" s="21">
        <v>0</v>
      </c>
      <c r="AD10" s="21"/>
      <c r="AE10" s="21">
        <v>0</v>
      </c>
      <c r="AF10" s="21">
        <v>0</v>
      </c>
      <c r="AG10" s="21"/>
      <c r="AH10" s="21">
        <v>0</v>
      </c>
      <c r="AI10" s="21">
        <v>0</v>
      </c>
      <c r="AJ10" s="21"/>
      <c r="AK10" s="21">
        <v>0</v>
      </c>
      <c r="AL10" s="21">
        <v>0</v>
      </c>
      <c r="AM10" s="21"/>
      <c r="AN10" s="21">
        <v>0</v>
      </c>
      <c r="AO10" s="21">
        <v>0</v>
      </c>
      <c r="AP10" s="21"/>
      <c r="AQ10" s="21">
        <v>0</v>
      </c>
      <c r="AR10" s="21">
        <v>0</v>
      </c>
      <c r="AS10" s="21"/>
      <c r="AT10" s="21">
        <v>0</v>
      </c>
      <c r="AU10" s="21">
        <v>0</v>
      </c>
      <c r="AV10" s="21"/>
      <c r="AW10" s="21">
        <v>0</v>
      </c>
      <c r="AX10" s="21">
        <v>0</v>
      </c>
      <c r="AY10" s="21"/>
      <c r="AZ10" s="21">
        <v>0</v>
      </c>
      <c r="BA10" s="21">
        <v>0</v>
      </c>
      <c r="BB10" s="21"/>
      <c r="BC10" s="21">
        <v>0</v>
      </c>
      <c r="BD10" s="21">
        <v>0</v>
      </c>
      <c r="BE10" s="21"/>
      <c r="BF10" s="21">
        <v>0</v>
      </c>
      <c r="BG10" s="21">
        <v>0</v>
      </c>
      <c r="BH10" s="21"/>
      <c r="BI10" s="21">
        <v>0</v>
      </c>
      <c r="BJ10" s="21">
        <v>0</v>
      </c>
      <c r="BK10" s="21"/>
      <c r="BL10" s="21">
        <v>0</v>
      </c>
      <c r="BM10" s="21">
        <v>5189.3</v>
      </c>
      <c r="BN10" s="21" t="s">
        <v>91</v>
      </c>
      <c r="BP10" s="26">
        <v>140840838.25</v>
      </c>
      <c r="BQ10" s="26">
        <f t="shared" si="7"/>
        <v>122052.65825000001</v>
      </c>
    </row>
    <row r="11" spans="1:69" x14ac:dyDescent="0.2">
      <c r="A11" s="12">
        <v>5</v>
      </c>
      <c r="B11" s="12">
        <v>2</v>
      </c>
      <c r="C11" s="20" t="s">
        <v>97</v>
      </c>
      <c r="D11" s="27">
        <f t="shared" si="1"/>
        <v>4001.8989999999999</v>
      </c>
      <c r="E11" s="27">
        <f t="shared" si="2"/>
        <v>2134.1386499999999</v>
      </c>
      <c r="F11" s="21">
        <f t="shared" si="3"/>
        <v>53.328148711399258</v>
      </c>
      <c r="G11" s="21">
        <v>2861.8519999999999</v>
      </c>
      <c r="H11" s="21">
        <v>2127.2749599999997</v>
      </c>
      <c r="I11" s="21">
        <f t="shared" si="4"/>
        <v>74.332109417258479</v>
      </c>
      <c r="J11" s="21">
        <v>0</v>
      </c>
      <c r="K11" s="21">
        <v>0</v>
      </c>
      <c r="L11" s="21"/>
      <c r="M11" s="21">
        <v>0</v>
      </c>
      <c r="N11" s="21">
        <v>0</v>
      </c>
      <c r="O11" s="21"/>
      <c r="P11" s="21">
        <v>1140.047</v>
      </c>
      <c r="Q11" s="21">
        <v>6.8636899999999992</v>
      </c>
      <c r="R11" s="21">
        <f t="shared" si="0"/>
        <v>0.6020532486818525</v>
      </c>
      <c r="S11" s="21">
        <v>0</v>
      </c>
      <c r="T11" s="21">
        <v>0</v>
      </c>
      <c r="U11" s="21"/>
      <c r="V11" s="21">
        <v>0</v>
      </c>
      <c r="W11" s="21">
        <v>0</v>
      </c>
      <c r="X11" s="21"/>
      <c r="Y11" s="21">
        <v>0</v>
      </c>
      <c r="Z11" s="21">
        <v>0</v>
      </c>
      <c r="AA11" s="21"/>
      <c r="AB11" s="21">
        <v>0</v>
      </c>
      <c r="AC11" s="21">
        <v>0</v>
      </c>
      <c r="AD11" s="21"/>
      <c r="AE11" s="21">
        <v>0</v>
      </c>
      <c r="AF11" s="21">
        <v>0</v>
      </c>
      <c r="AG11" s="21"/>
      <c r="AH11" s="21">
        <v>0</v>
      </c>
      <c r="AI11" s="21">
        <v>0</v>
      </c>
      <c r="AJ11" s="21"/>
      <c r="AK11" s="21">
        <v>0</v>
      </c>
      <c r="AL11" s="21">
        <v>0</v>
      </c>
      <c r="AM11" s="21"/>
      <c r="AN11" s="21">
        <v>0</v>
      </c>
      <c r="AO11" s="21">
        <v>0</v>
      </c>
      <c r="AP11" s="21"/>
      <c r="AQ11" s="21">
        <v>0</v>
      </c>
      <c r="AR11" s="21">
        <v>0</v>
      </c>
      <c r="AS11" s="21"/>
      <c r="AT11" s="21">
        <v>0</v>
      </c>
      <c r="AU11" s="21">
        <v>0</v>
      </c>
      <c r="AV11" s="21"/>
      <c r="AW11" s="21">
        <v>0</v>
      </c>
      <c r="AX11" s="21">
        <v>0</v>
      </c>
      <c r="AY11" s="21"/>
      <c r="AZ11" s="21">
        <v>0</v>
      </c>
      <c r="BA11" s="21">
        <v>0</v>
      </c>
      <c r="BB11" s="21"/>
      <c r="BC11" s="21">
        <v>0</v>
      </c>
      <c r="BD11" s="21">
        <v>0</v>
      </c>
      <c r="BE11" s="21"/>
      <c r="BF11" s="21">
        <v>0</v>
      </c>
      <c r="BG11" s="21">
        <v>0</v>
      </c>
      <c r="BH11" s="21"/>
      <c r="BI11" s="21">
        <v>0</v>
      </c>
      <c r="BJ11" s="21">
        <v>0</v>
      </c>
      <c r="BK11" s="21"/>
      <c r="BL11" s="21">
        <v>0</v>
      </c>
      <c r="BM11" s="21">
        <v>0</v>
      </c>
      <c r="BN11" s="21" t="s">
        <v>91</v>
      </c>
      <c r="BP11" s="26">
        <v>88704889.980000004</v>
      </c>
      <c r="BQ11" s="26">
        <f t="shared" si="7"/>
        <v>84702.990980000002</v>
      </c>
    </row>
    <row r="12" spans="1:69" x14ac:dyDescent="0.2">
      <c r="A12" s="12">
        <v>6</v>
      </c>
      <c r="B12" s="12">
        <v>6</v>
      </c>
      <c r="C12" s="20" t="s">
        <v>99</v>
      </c>
      <c r="D12" s="27">
        <f t="shared" si="1"/>
        <v>59983.675249999993</v>
      </c>
      <c r="E12" s="27">
        <f t="shared" si="2"/>
        <v>17266.554410000001</v>
      </c>
      <c r="F12" s="21">
        <f t="shared" si="3"/>
        <v>28.785422597125709</v>
      </c>
      <c r="G12" s="21">
        <v>12768.279</v>
      </c>
      <c r="H12" s="21">
        <v>3547.7911200000003</v>
      </c>
      <c r="I12" s="21">
        <f t="shared" si="4"/>
        <v>27.78597742107609</v>
      </c>
      <c r="J12" s="21">
        <v>29696.92225</v>
      </c>
      <c r="K12" s="21">
        <v>8134.1591200000003</v>
      </c>
      <c r="L12" s="21">
        <f t="shared" ref="L12:L64" si="10">K12/J12*100</f>
        <v>27.390579574285685</v>
      </c>
      <c r="M12" s="21">
        <v>1592.2</v>
      </c>
      <c r="N12" s="21">
        <v>946.36221999999998</v>
      </c>
      <c r="O12" s="21">
        <f t="shared" ref="O12:O64" si="11">N12/M12*100</f>
        <v>59.437396055771885</v>
      </c>
      <c r="P12" s="21">
        <v>5243.5429999999997</v>
      </c>
      <c r="Q12" s="21">
        <v>1509.8665800000001</v>
      </c>
      <c r="R12" s="21">
        <f t="shared" si="0"/>
        <v>28.794778263475674</v>
      </c>
      <c r="S12" s="21">
        <v>6303.5150000000003</v>
      </c>
      <c r="T12" s="21">
        <v>1974.3701100000001</v>
      </c>
      <c r="U12" s="21">
        <f t="shared" ref="U12:U64" si="12">T12/S12*100</f>
        <v>31.321732557152636</v>
      </c>
      <c r="V12" s="21">
        <v>65</v>
      </c>
      <c r="W12" s="21">
        <v>4.87216</v>
      </c>
      <c r="X12" s="21">
        <f t="shared" ref="X12:X64" si="13">W12/V12*100</f>
        <v>7.49563076923077</v>
      </c>
      <c r="Y12" s="21">
        <v>2378.0700000000002</v>
      </c>
      <c r="Z12" s="21">
        <v>797.53976</v>
      </c>
      <c r="AA12" s="21">
        <f t="shared" ref="AA12:AA64" si="14">Z12/Y12*100</f>
        <v>33.53727013923055</v>
      </c>
      <c r="AB12" s="21">
        <v>30</v>
      </c>
      <c r="AC12" s="21">
        <v>0</v>
      </c>
      <c r="AD12" s="21">
        <f t="shared" ref="AD12:AD64" si="15">AC12/AB12*100</f>
        <v>0</v>
      </c>
      <c r="AE12" s="21">
        <v>0</v>
      </c>
      <c r="AF12" s="21">
        <v>0</v>
      </c>
      <c r="AG12" s="21"/>
      <c r="AH12" s="21">
        <v>430</v>
      </c>
      <c r="AI12" s="21">
        <v>0</v>
      </c>
      <c r="AJ12" s="21">
        <f t="shared" ref="AJ12:AJ64" si="16">AI12/AH12*100</f>
        <v>0</v>
      </c>
      <c r="AK12" s="21">
        <v>400</v>
      </c>
      <c r="AL12" s="21">
        <v>0</v>
      </c>
      <c r="AM12" s="21">
        <f t="shared" si="8"/>
        <v>0</v>
      </c>
      <c r="AN12" s="21">
        <v>0</v>
      </c>
      <c r="AO12" s="21">
        <v>0</v>
      </c>
      <c r="AP12" s="21"/>
      <c r="AQ12" s="21">
        <v>141.14599999999999</v>
      </c>
      <c r="AR12" s="21">
        <v>50</v>
      </c>
      <c r="AS12" s="21">
        <f t="shared" ref="AS12:AS64" si="17">AR12/AQ12*100</f>
        <v>35.424312414096043</v>
      </c>
      <c r="AT12" s="21">
        <v>0</v>
      </c>
      <c r="AU12" s="21">
        <v>0</v>
      </c>
      <c r="AV12" s="21"/>
      <c r="AW12" s="21">
        <v>927</v>
      </c>
      <c r="AX12" s="21">
        <v>281.59334000000001</v>
      </c>
      <c r="AY12" s="21">
        <f t="shared" si="9"/>
        <v>30.376843581445524</v>
      </c>
      <c r="AZ12" s="21">
        <v>0</v>
      </c>
      <c r="BA12" s="21">
        <v>0</v>
      </c>
      <c r="BB12" s="21"/>
      <c r="BC12" s="21">
        <v>8</v>
      </c>
      <c r="BD12" s="21">
        <v>0</v>
      </c>
      <c r="BE12" s="21">
        <f t="shared" ref="BE12:BE64" si="18">BD12/BC12*100</f>
        <v>0</v>
      </c>
      <c r="BF12" s="21">
        <v>0</v>
      </c>
      <c r="BG12" s="21">
        <v>0</v>
      </c>
      <c r="BH12" s="21"/>
      <c r="BI12" s="21">
        <v>0</v>
      </c>
      <c r="BJ12" s="21">
        <v>0</v>
      </c>
      <c r="BK12" s="21"/>
      <c r="BL12" s="21">
        <v>0</v>
      </c>
      <c r="BM12" s="21">
        <v>20</v>
      </c>
      <c r="BN12" s="21" t="s">
        <v>91</v>
      </c>
      <c r="BP12" s="26">
        <v>100150917.67</v>
      </c>
      <c r="BQ12" s="26">
        <f t="shared" si="7"/>
        <v>40167.242420000002</v>
      </c>
    </row>
    <row r="13" spans="1:69" x14ac:dyDescent="0.2">
      <c r="A13" s="12">
        <v>7</v>
      </c>
      <c r="B13" s="12">
        <v>7</v>
      </c>
      <c r="C13" s="20" t="s">
        <v>100</v>
      </c>
      <c r="D13" s="27">
        <f t="shared" si="1"/>
        <v>51885.782230000012</v>
      </c>
      <c r="E13" s="27">
        <f t="shared" si="2"/>
        <v>14843.566410000001</v>
      </c>
      <c r="F13" s="21">
        <f t="shared" si="3"/>
        <v>28.608157711107129</v>
      </c>
      <c r="G13" s="21">
        <v>10162.067999999999</v>
      </c>
      <c r="H13" s="21">
        <v>3556.9480600000002</v>
      </c>
      <c r="I13" s="21">
        <f t="shared" si="4"/>
        <v>35.002206834278219</v>
      </c>
      <c r="J13" s="21">
        <v>24300.179909999999</v>
      </c>
      <c r="K13" s="21">
        <v>6957.3795300000002</v>
      </c>
      <c r="L13" s="21">
        <f t="shared" si="10"/>
        <v>28.630979506192471</v>
      </c>
      <c r="M13" s="21">
        <v>4340.7280000000001</v>
      </c>
      <c r="N13" s="21">
        <v>1240.77972</v>
      </c>
      <c r="O13" s="21">
        <f t="shared" si="11"/>
        <v>28.584599633978446</v>
      </c>
      <c r="P13" s="21">
        <v>596.01</v>
      </c>
      <c r="Q13" s="21">
        <v>155.59367</v>
      </c>
      <c r="R13" s="21">
        <f t="shared" si="0"/>
        <v>26.10588245163672</v>
      </c>
      <c r="S13" s="21">
        <v>4974.1563200000001</v>
      </c>
      <c r="T13" s="21">
        <v>1286.9458200000001</v>
      </c>
      <c r="U13" s="21">
        <f t="shared" si="12"/>
        <v>25.872645273037985</v>
      </c>
      <c r="V13" s="21">
        <v>1669.874</v>
      </c>
      <c r="W13" s="21">
        <v>525.82177999999999</v>
      </c>
      <c r="X13" s="21">
        <f t="shared" si="13"/>
        <v>31.488709926617215</v>
      </c>
      <c r="Y13" s="21">
        <v>3242.2559999999999</v>
      </c>
      <c r="Z13" s="21">
        <v>634.06782999999996</v>
      </c>
      <c r="AA13" s="21">
        <f t="shared" si="14"/>
        <v>19.556377719711211</v>
      </c>
      <c r="AB13" s="21">
        <v>120</v>
      </c>
      <c r="AC13" s="21">
        <v>0</v>
      </c>
      <c r="AD13" s="21"/>
      <c r="AE13" s="21">
        <v>0</v>
      </c>
      <c r="AF13" s="21">
        <v>0</v>
      </c>
      <c r="AG13" s="21"/>
      <c r="AH13" s="21">
        <v>2202.3000000000002</v>
      </c>
      <c r="AI13" s="21">
        <v>35.880000000000003</v>
      </c>
      <c r="AJ13" s="21">
        <f t="shared" si="16"/>
        <v>1.6292058302683556</v>
      </c>
      <c r="AK13" s="21">
        <v>200</v>
      </c>
      <c r="AL13" s="21">
        <v>0</v>
      </c>
      <c r="AM13" s="21">
        <f t="shared" si="8"/>
        <v>0</v>
      </c>
      <c r="AN13" s="21">
        <v>0</v>
      </c>
      <c r="AO13" s="21">
        <v>0</v>
      </c>
      <c r="AP13" s="21"/>
      <c r="AQ13" s="21">
        <v>50</v>
      </c>
      <c r="AR13" s="21">
        <v>0</v>
      </c>
      <c r="AS13" s="21">
        <f t="shared" si="17"/>
        <v>0</v>
      </c>
      <c r="AT13" s="21">
        <v>0</v>
      </c>
      <c r="AU13" s="21">
        <v>0</v>
      </c>
      <c r="AV13" s="21"/>
      <c r="AW13" s="21">
        <v>0</v>
      </c>
      <c r="AX13" s="21">
        <v>0</v>
      </c>
      <c r="AY13" s="21"/>
      <c r="AZ13" s="21">
        <v>0</v>
      </c>
      <c r="BA13" s="21">
        <v>0</v>
      </c>
      <c r="BB13" s="21"/>
      <c r="BC13" s="21">
        <v>28.21</v>
      </c>
      <c r="BD13" s="21">
        <v>0</v>
      </c>
      <c r="BE13" s="21">
        <f t="shared" si="18"/>
        <v>0</v>
      </c>
      <c r="BF13" s="21">
        <v>0</v>
      </c>
      <c r="BG13" s="21">
        <v>0</v>
      </c>
      <c r="BH13" s="21"/>
      <c r="BI13" s="21">
        <v>0</v>
      </c>
      <c r="BJ13" s="21">
        <v>0</v>
      </c>
      <c r="BK13" s="21"/>
      <c r="BL13" s="21">
        <v>0</v>
      </c>
      <c r="BM13" s="21">
        <v>450.15</v>
      </c>
      <c r="BN13" s="21" t="s">
        <v>91</v>
      </c>
      <c r="BP13" s="26">
        <v>122790008.58</v>
      </c>
      <c r="BQ13" s="26">
        <f t="shared" si="7"/>
        <v>70904.226349999983</v>
      </c>
    </row>
    <row r="14" spans="1:69" x14ac:dyDescent="0.2">
      <c r="A14" s="12">
        <v>8</v>
      </c>
      <c r="B14" s="12">
        <v>9</v>
      </c>
      <c r="C14" s="20" t="s">
        <v>101</v>
      </c>
      <c r="D14" s="27">
        <f t="shared" si="1"/>
        <v>46945.122729999995</v>
      </c>
      <c r="E14" s="27">
        <f t="shared" si="2"/>
        <v>14000.433139999999</v>
      </c>
      <c r="F14" s="21">
        <f t="shared" si="3"/>
        <v>29.822976969347888</v>
      </c>
      <c r="G14" s="21">
        <v>9502.7999999999993</v>
      </c>
      <c r="H14" s="21">
        <v>2969.7122899999999</v>
      </c>
      <c r="I14" s="21">
        <f t="shared" si="4"/>
        <v>31.250918571368441</v>
      </c>
      <c r="J14" s="21">
        <v>26110.237539999998</v>
      </c>
      <c r="K14" s="21">
        <v>7790.4045500000002</v>
      </c>
      <c r="L14" s="21">
        <f t="shared" si="10"/>
        <v>29.836590104036258</v>
      </c>
      <c r="M14" s="21">
        <v>3077.1</v>
      </c>
      <c r="N14" s="21">
        <v>995.71307999999999</v>
      </c>
      <c r="O14" s="21">
        <f t="shared" si="11"/>
        <v>32.358814468168077</v>
      </c>
      <c r="P14" s="21">
        <v>3122.0307799999996</v>
      </c>
      <c r="Q14" s="21">
        <v>770.39947999999993</v>
      </c>
      <c r="R14" s="21">
        <f t="shared" si="0"/>
        <v>24.67622948931977</v>
      </c>
      <c r="S14" s="21">
        <v>3171.9894100000001</v>
      </c>
      <c r="T14" s="21">
        <v>960.3933199999999</v>
      </c>
      <c r="U14" s="21">
        <f t="shared" si="12"/>
        <v>30.277317981335877</v>
      </c>
      <c r="V14" s="21">
        <v>182.98400000000001</v>
      </c>
      <c r="W14" s="21">
        <v>15.72</v>
      </c>
      <c r="X14" s="21">
        <f t="shared" si="13"/>
        <v>8.5909150526822025</v>
      </c>
      <c r="Y14" s="21">
        <v>1063</v>
      </c>
      <c r="Z14" s="21">
        <v>289.16048999999998</v>
      </c>
      <c r="AA14" s="21">
        <f t="shared" si="14"/>
        <v>27.202303857008463</v>
      </c>
      <c r="AB14" s="21">
        <v>66.480999999999995</v>
      </c>
      <c r="AC14" s="21">
        <v>0</v>
      </c>
      <c r="AD14" s="21">
        <f t="shared" si="15"/>
        <v>0</v>
      </c>
      <c r="AE14" s="21">
        <v>0</v>
      </c>
      <c r="AF14" s="21">
        <v>0</v>
      </c>
      <c r="AG14" s="21"/>
      <c r="AH14" s="21">
        <v>350</v>
      </c>
      <c r="AI14" s="21">
        <v>183.13292999999999</v>
      </c>
      <c r="AJ14" s="21">
        <f t="shared" si="16"/>
        <v>52.323694285714282</v>
      </c>
      <c r="AK14" s="21">
        <v>100</v>
      </c>
      <c r="AL14" s="21">
        <v>0</v>
      </c>
      <c r="AM14" s="21">
        <f t="shared" si="8"/>
        <v>0</v>
      </c>
      <c r="AN14" s="21">
        <v>0</v>
      </c>
      <c r="AO14" s="21">
        <v>0</v>
      </c>
      <c r="AP14" s="21"/>
      <c r="AQ14" s="21">
        <v>150</v>
      </c>
      <c r="AR14" s="21">
        <v>25.797000000000001</v>
      </c>
      <c r="AS14" s="21">
        <f t="shared" si="17"/>
        <v>17.198</v>
      </c>
      <c r="AT14" s="21">
        <v>0</v>
      </c>
      <c r="AU14" s="21">
        <v>0</v>
      </c>
      <c r="AV14" s="21"/>
      <c r="AW14" s="21">
        <v>21</v>
      </c>
      <c r="AX14" s="21">
        <v>0</v>
      </c>
      <c r="AY14" s="21">
        <f t="shared" si="9"/>
        <v>0</v>
      </c>
      <c r="AZ14" s="21">
        <v>0</v>
      </c>
      <c r="BA14" s="21">
        <v>0</v>
      </c>
      <c r="BB14" s="21"/>
      <c r="BC14" s="21">
        <v>27.5</v>
      </c>
      <c r="BD14" s="21">
        <v>0</v>
      </c>
      <c r="BE14" s="21">
        <f t="shared" si="18"/>
        <v>0</v>
      </c>
      <c r="BF14" s="21">
        <v>0</v>
      </c>
      <c r="BG14" s="21">
        <v>0</v>
      </c>
      <c r="BH14" s="21"/>
      <c r="BI14" s="21">
        <v>0</v>
      </c>
      <c r="BJ14" s="21">
        <v>0</v>
      </c>
      <c r="BK14" s="21"/>
      <c r="BL14" s="21">
        <v>0</v>
      </c>
      <c r="BM14" s="21">
        <v>0</v>
      </c>
      <c r="BN14" s="21" t="s">
        <v>91</v>
      </c>
      <c r="BP14" s="26">
        <v>149321082.07999998</v>
      </c>
      <c r="BQ14" s="26">
        <f t="shared" si="7"/>
        <v>102375.95934999999</v>
      </c>
    </row>
    <row r="15" spans="1:69" x14ac:dyDescent="0.2">
      <c r="A15" s="12">
        <v>9</v>
      </c>
      <c r="B15" s="12">
        <v>10</v>
      </c>
      <c r="C15" s="20" t="s">
        <v>102</v>
      </c>
      <c r="D15" s="27">
        <f t="shared" si="1"/>
        <v>46010.537299999996</v>
      </c>
      <c r="E15" s="27">
        <f t="shared" si="2"/>
        <v>13765.617999999999</v>
      </c>
      <c r="F15" s="21">
        <f t="shared" si="3"/>
        <v>29.918403061117914</v>
      </c>
      <c r="G15" s="21">
        <v>6948.5609999999997</v>
      </c>
      <c r="H15" s="21">
        <v>2143.8621699999999</v>
      </c>
      <c r="I15" s="21">
        <f t="shared" si="4"/>
        <v>30.85332589006558</v>
      </c>
      <c r="J15" s="21">
        <v>32114.702300000001</v>
      </c>
      <c r="K15" s="21">
        <v>9489.1784700000007</v>
      </c>
      <c r="L15" s="21">
        <f t="shared" si="10"/>
        <v>29.547770305814108</v>
      </c>
      <c r="M15" s="21">
        <v>974.91200000000003</v>
      </c>
      <c r="N15" s="21">
        <v>177.8751</v>
      </c>
      <c r="O15" s="21">
        <f t="shared" si="11"/>
        <v>18.245246750475943</v>
      </c>
      <c r="P15" s="21">
        <v>419.322</v>
      </c>
      <c r="Q15" s="21">
        <v>97.5</v>
      </c>
      <c r="R15" s="21">
        <f t="shared" si="0"/>
        <v>23.251820796428522</v>
      </c>
      <c r="S15" s="21">
        <v>2962.1170000000002</v>
      </c>
      <c r="T15" s="21">
        <v>917.83917000000008</v>
      </c>
      <c r="U15" s="21">
        <f t="shared" si="12"/>
        <v>30.98591885465699</v>
      </c>
      <c r="V15" s="21">
        <v>0</v>
      </c>
      <c r="W15" s="21">
        <v>0</v>
      </c>
      <c r="X15" s="21"/>
      <c r="Y15" s="21">
        <v>2530.924</v>
      </c>
      <c r="Z15" s="21">
        <v>890.36408999999992</v>
      </c>
      <c r="AA15" s="21">
        <f t="shared" si="14"/>
        <v>35.179408389979308</v>
      </c>
      <c r="AB15" s="21">
        <v>0</v>
      </c>
      <c r="AC15" s="21">
        <v>0</v>
      </c>
      <c r="AD15" s="21"/>
      <c r="AE15" s="21">
        <v>0</v>
      </c>
      <c r="AF15" s="21">
        <v>0</v>
      </c>
      <c r="AG15" s="21"/>
      <c r="AH15" s="21">
        <v>0</v>
      </c>
      <c r="AI15" s="21">
        <v>0</v>
      </c>
      <c r="AJ15" s="21"/>
      <c r="AK15" s="21">
        <v>0</v>
      </c>
      <c r="AL15" s="21">
        <v>0</v>
      </c>
      <c r="AM15" s="21"/>
      <c r="AN15" s="21">
        <v>0</v>
      </c>
      <c r="AO15" s="21">
        <v>0</v>
      </c>
      <c r="AP15" s="21"/>
      <c r="AQ15" s="21">
        <v>48.999000000000002</v>
      </c>
      <c r="AR15" s="21">
        <v>48.999000000000002</v>
      </c>
      <c r="AS15" s="21">
        <f t="shared" si="17"/>
        <v>100</v>
      </c>
      <c r="AT15" s="21">
        <v>0</v>
      </c>
      <c r="AU15" s="21">
        <v>0</v>
      </c>
      <c r="AV15" s="21"/>
      <c r="AW15" s="21">
        <v>0</v>
      </c>
      <c r="AX15" s="21">
        <v>0</v>
      </c>
      <c r="AY15" s="21"/>
      <c r="AZ15" s="21">
        <v>0</v>
      </c>
      <c r="BA15" s="21">
        <v>0</v>
      </c>
      <c r="BB15" s="21"/>
      <c r="BC15" s="21">
        <v>11</v>
      </c>
      <c r="BD15" s="21">
        <v>0</v>
      </c>
      <c r="BE15" s="21">
        <f t="shared" si="18"/>
        <v>0</v>
      </c>
      <c r="BF15" s="21">
        <v>0</v>
      </c>
      <c r="BG15" s="21">
        <v>0</v>
      </c>
      <c r="BH15" s="21"/>
      <c r="BI15" s="21">
        <v>0</v>
      </c>
      <c r="BJ15" s="21">
        <v>0</v>
      </c>
      <c r="BK15" s="21"/>
      <c r="BL15" s="21">
        <v>0</v>
      </c>
      <c r="BM15" s="21">
        <v>0</v>
      </c>
      <c r="BN15" s="21" t="s">
        <v>91</v>
      </c>
      <c r="BP15" s="26">
        <v>64466269.519999996</v>
      </c>
      <c r="BQ15" s="26">
        <f t="shared" si="7"/>
        <v>18455.732219999998</v>
      </c>
    </row>
    <row r="16" spans="1:69" x14ac:dyDescent="0.2">
      <c r="A16" s="12">
        <v>10</v>
      </c>
      <c r="B16" s="12">
        <v>11</v>
      </c>
      <c r="C16" s="20" t="s">
        <v>103</v>
      </c>
      <c r="D16" s="27">
        <f t="shared" si="1"/>
        <v>99461.753550000023</v>
      </c>
      <c r="E16" s="27">
        <f t="shared" si="2"/>
        <v>30060.226330000001</v>
      </c>
      <c r="F16" s="21">
        <f t="shared" si="3"/>
        <v>30.222900016425452</v>
      </c>
      <c r="G16" s="21">
        <v>20657.365000000002</v>
      </c>
      <c r="H16" s="21">
        <v>5956.6091299999998</v>
      </c>
      <c r="I16" s="21">
        <f t="shared" si="4"/>
        <v>28.835280443560922</v>
      </c>
      <c r="J16" s="21">
        <v>53112.356590000003</v>
      </c>
      <c r="K16" s="21">
        <v>17374.535010000003</v>
      </c>
      <c r="L16" s="21">
        <f t="shared" si="10"/>
        <v>32.712792512903263</v>
      </c>
      <c r="M16" s="21">
        <v>2311.0250000000001</v>
      </c>
      <c r="N16" s="21">
        <v>723.16395999999997</v>
      </c>
      <c r="O16" s="21">
        <f t="shared" si="11"/>
        <v>31.291914193918281</v>
      </c>
      <c r="P16" s="21">
        <v>6994.22</v>
      </c>
      <c r="Q16" s="21">
        <v>1743.27647</v>
      </c>
      <c r="R16" s="21">
        <f t="shared" si="0"/>
        <v>24.924530112006771</v>
      </c>
      <c r="S16" s="21">
        <v>5446.4440000000004</v>
      </c>
      <c r="T16" s="21">
        <v>1460.6192800000001</v>
      </c>
      <c r="U16" s="21">
        <f t="shared" si="12"/>
        <v>26.817851794675573</v>
      </c>
      <c r="V16" s="21">
        <v>950.70195999999999</v>
      </c>
      <c r="W16" s="21">
        <v>247.44937999999999</v>
      </c>
      <c r="X16" s="21">
        <f t="shared" si="13"/>
        <v>26.028070879332148</v>
      </c>
      <c r="Y16" s="21">
        <v>6927.4390000000003</v>
      </c>
      <c r="Z16" s="21">
        <v>1844.0038</v>
      </c>
      <c r="AA16" s="21">
        <f t="shared" si="14"/>
        <v>26.618838505831661</v>
      </c>
      <c r="AB16" s="21">
        <v>50</v>
      </c>
      <c r="AC16" s="21">
        <v>0</v>
      </c>
      <c r="AD16" s="21">
        <f t="shared" si="15"/>
        <v>0</v>
      </c>
      <c r="AE16" s="21">
        <v>0</v>
      </c>
      <c r="AF16" s="21">
        <v>0</v>
      </c>
      <c r="AG16" s="21"/>
      <c r="AH16" s="21">
        <v>47.99</v>
      </c>
      <c r="AI16" s="21">
        <v>0</v>
      </c>
      <c r="AJ16" s="21">
        <f t="shared" si="16"/>
        <v>0</v>
      </c>
      <c r="AK16" s="21">
        <v>50</v>
      </c>
      <c r="AL16" s="21">
        <v>0</v>
      </c>
      <c r="AM16" s="21"/>
      <c r="AN16" s="21">
        <v>0</v>
      </c>
      <c r="AO16" s="21">
        <v>0</v>
      </c>
      <c r="AP16" s="21"/>
      <c r="AQ16" s="21">
        <v>25</v>
      </c>
      <c r="AR16" s="21">
        <v>0</v>
      </c>
      <c r="AS16" s="21">
        <f t="shared" si="17"/>
        <v>0</v>
      </c>
      <c r="AT16" s="21">
        <v>0</v>
      </c>
      <c r="AU16" s="21">
        <v>0</v>
      </c>
      <c r="AV16" s="21"/>
      <c r="AW16" s="21">
        <v>2864.6109999999999</v>
      </c>
      <c r="AX16" s="21">
        <v>710.5693</v>
      </c>
      <c r="AY16" s="21">
        <f t="shared" si="9"/>
        <v>24.805088718852229</v>
      </c>
      <c r="AZ16" s="21">
        <v>13.500999999999999</v>
      </c>
      <c r="BA16" s="21">
        <v>0</v>
      </c>
      <c r="BB16" s="21"/>
      <c r="BC16" s="21">
        <v>11.1</v>
      </c>
      <c r="BD16" s="21">
        <v>0</v>
      </c>
      <c r="BE16" s="21"/>
      <c r="BF16" s="21">
        <v>0</v>
      </c>
      <c r="BG16" s="21">
        <v>0</v>
      </c>
      <c r="BH16" s="21"/>
      <c r="BI16" s="21">
        <v>0</v>
      </c>
      <c r="BJ16" s="21">
        <v>0</v>
      </c>
      <c r="BK16" s="21"/>
      <c r="BL16" s="21">
        <v>0</v>
      </c>
      <c r="BM16" s="21">
        <v>0</v>
      </c>
      <c r="BN16" s="21" t="s">
        <v>91</v>
      </c>
      <c r="BP16" s="26">
        <v>118490796.83</v>
      </c>
      <c r="BQ16" s="26">
        <f t="shared" si="7"/>
        <v>19029.043279999969</v>
      </c>
    </row>
    <row r="17" spans="1:69" x14ac:dyDescent="0.2">
      <c r="A17" s="12">
        <v>11</v>
      </c>
      <c r="B17" s="12">
        <v>12</v>
      </c>
      <c r="C17" s="20" t="s">
        <v>104</v>
      </c>
      <c r="D17" s="27">
        <f t="shared" si="1"/>
        <v>112921.89491999999</v>
      </c>
      <c r="E17" s="27">
        <f t="shared" si="2"/>
        <v>36909.987460000004</v>
      </c>
      <c r="F17" s="21">
        <f t="shared" si="3"/>
        <v>32.686298335809049</v>
      </c>
      <c r="G17" s="21">
        <v>23516.205999999998</v>
      </c>
      <c r="H17" s="21">
        <v>7052.0887400000001</v>
      </c>
      <c r="I17" s="21">
        <f t="shared" si="4"/>
        <v>29.988207876729778</v>
      </c>
      <c r="J17" s="21">
        <v>67096.152889999998</v>
      </c>
      <c r="K17" s="21">
        <v>21847.948280000001</v>
      </c>
      <c r="L17" s="21">
        <f t="shared" si="10"/>
        <v>32.562147513611343</v>
      </c>
      <c r="M17" s="21">
        <v>4461.7650000000003</v>
      </c>
      <c r="N17" s="21">
        <v>2811.22442</v>
      </c>
      <c r="O17" s="21">
        <f t="shared" si="11"/>
        <v>63.007003282333329</v>
      </c>
      <c r="P17" s="21">
        <v>4589.2230300000001</v>
      </c>
      <c r="Q17" s="21">
        <v>1544.8431599999999</v>
      </c>
      <c r="R17" s="21">
        <f t="shared" si="0"/>
        <v>33.662411913765709</v>
      </c>
      <c r="S17" s="21">
        <v>7285.5950000000003</v>
      </c>
      <c r="T17" s="21">
        <v>2401.5017200000002</v>
      </c>
      <c r="U17" s="21">
        <f t="shared" si="12"/>
        <v>32.962327991056327</v>
      </c>
      <c r="V17" s="21">
        <v>1017.93</v>
      </c>
      <c r="W17" s="21">
        <v>336.02815999999996</v>
      </c>
      <c r="X17" s="21">
        <f t="shared" si="13"/>
        <v>33.010930024657881</v>
      </c>
      <c r="Y17" s="21">
        <v>4706.9229999999998</v>
      </c>
      <c r="Z17" s="21">
        <v>914.35298</v>
      </c>
      <c r="AA17" s="21">
        <f t="shared" si="14"/>
        <v>19.425705073144389</v>
      </c>
      <c r="AB17" s="21">
        <v>100</v>
      </c>
      <c r="AC17" s="21">
        <v>0</v>
      </c>
      <c r="AD17" s="21">
        <f t="shared" si="15"/>
        <v>0</v>
      </c>
      <c r="AE17" s="21">
        <v>0</v>
      </c>
      <c r="AF17" s="21">
        <v>0</v>
      </c>
      <c r="AG17" s="21"/>
      <c r="AH17" s="21">
        <v>90</v>
      </c>
      <c r="AI17" s="21">
        <v>0</v>
      </c>
      <c r="AJ17" s="21">
        <f t="shared" si="16"/>
        <v>0</v>
      </c>
      <c r="AK17" s="21">
        <v>0</v>
      </c>
      <c r="AL17" s="21">
        <v>0</v>
      </c>
      <c r="AM17" s="21"/>
      <c r="AN17" s="21">
        <v>0</v>
      </c>
      <c r="AO17" s="21">
        <v>0</v>
      </c>
      <c r="AP17" s="21"/>
      <c r="AQ17" s="21">
        <v>36</v>
      </c>
      <c r="AR17" s="21">
        <v>0</v>
      </c>
      <c r="AS17" s="21">
        <f t="shared" si="17"/>
        <v>0</v>
      </c>
      <c r="AT17" s="21">
        <v>0</v>
      </c>
      <c r="AU17" s="21">
        <v>0</v>
      </c>
      <c r="AV17" s="21"/>
      <c r="AW17" s="21">
        <v>0</v>
      </c>
      <c r="AX17" s="21">
        <v>0</v>
      </c>
      <c r="AY17" s="21"/>
      <c r="AZ17" s="21">
        <v>14.6</v>
      </c>
      <c r="BA17" s="21">
        <v>2</v>
      </c>
      <c r="BB17" s="21">
        <f t="shared" si="6"/>
        <v>13.698630136986301</v>
      </c>
      <c r="BC17" s="21">
        <v>7.5</v>
      </c>
      <c r="BD17" s="21">
        <v>0</v>
      </c>
      <c r="BE17" s="21">
        <f t="shared" si="18"/>
        <v>0</v>
      </c>
      <c r="BF17" s="21">
        <v>0</v>
      </c>
      <c r="BG17" s="21">
        <v>0</v>
      </c>
      <c r="BH17" s="21"/>
      <c r="BI17" s="21">
        <v>0</v>
      </c>
      <c r="BJ17" s="21">
        <v>0</v>
      </c>
      <c r="BK17" s="21"/>
      <c r="BL17" s="21">
        <v>0</v>
      </c>
      <c r="BM17" s="21">
        <v>0</v>
      </c>
      <c r="BN17" s="21" t="s">
        <v>91</v>
      </c>
      <c r="BP17" s="26">
        <v>181510324.16</v>
      </c>
      <c r="BQ17" s="26">
        <f t="shared" si="7"/>
        <v>68588.429239999998</v>
      </c>
    </row>
    <row r="18" spans="1:69" x14ac:dyDescent="0.2">
      <c r="A18" s="12">
        <v>12</v>
      </c>
      <c r="B18" s="12">
        <v>13</v>
      </c>
      <c r="C18" s="20" t="s">
        <v>105</v>
      </c>
      <c r="D18" s="27">
        <f t="shared" si="1"/>
        <v>58091.421420000006</v>
      </c>
      <c r="E18" s="27">
        <f t="shared" si="2"/>
        <v>16490.265579999999</v>
      </c>
      <c r="F18" s="21">
        <f t="shared" si="3"/>
        <v>28.386748295889774</v>
      </c>
      <c r="G18" s="21">
        <v>10357.67</v>
      </c>
      <c r="H18" s="21">
        <v>2816.8470499999999</v>
      </c>
      <c r="I18" s="21">
        <f t="shared" si="4"/>
        <v>27.195759760641145</v>
      </c>
      <c r="J18" s="21">
        <v>33227.833510000004</v>
      </c>
      <c r="K18" s="21">
        <v>9908.0744099999993</v>
      </c>
      <c r="L18" s="21">
        <f t="shared" si="10"/>
        <v>29.818598937598921</v>
      </c>
      <c r="M18" s="21">
        <v>2828.1</v>
      </c>
      <c r="N18" s="21">
        <v>798.30637999999999</v>
      </c>
      <c r="O18" s="21">
        <f t="shared" si="11"/>
        <v>28.227657437855804</v>
      </c>
      <c r="P18" s="21">
        <v>2036.528</v>
      </c>
      <c r="Q18" s="21">
        <v>495.76029999999997</v>
      </c>
      <c r="R18" s="21">
        <f t="shared" si="0"/>
        <v>24.343407014290989</v>
      </c>
      <c r="S18" s="21">
        <v>2723.8516</v>
      </c>
      <c r="T18" s="21">
        <v>771.32445999999993</v>
      </c>
      <c r="U18" s="21">
        <f t="shared" si="12"/>
        <v>28.317418614141825</v>
      </c>
      <c r="V18" s="21">
        <v>70</v>
      </c>
      <c r="W18" s="21">
        <v>8.7248799999999989</v>
      </c>
      <c r="X18" s="21">
        <f t="shared" si="13"/>
        <v>12.464114285714285</v>
      </c>
      <c r="Y18" s="21">
        <v>2533.038</v>
      </c>
      <c r="Z18" s="21">
        <v>878.03694999999993</v>
      </c>
      <c r="AA18" s="21">
        <f t="shared" si="14"/>
        <v>34.663394311494734</v>
      </c>
      <c r="AB18" s="21">
        <v>316.63031000000001</v>
      </c>
      <c r="AC18" s="21">
        <v>68.535149999999987</v>
      </c>
      <c r="AD18" s="21">
        <f t="shared" si="15"/>
        <v>21.645164040044047</v>
      </c>
      <c r="AE18" s="21">
        <v>0</v>
      </c>
      <c r="AF18" s="21">
        <v>0</v>
      </c>
      <c r="AG18" s="21"/>
      <c r="AH18" s="21">
        <v>1367.72</v>
      </c>
      <c r="AI18" s="21">
        <v>196.626</v>
      </c>
      <c r="AJ18" s="21">
        <f t="shared" si="16"/>
        <v>14.376188108677216</v>
      </c>
      <c r="AK18" s="21">
        <v>1974.3</v>
      </c>
      <c r="AL18" s="21">
        <v>0</v>
      </c>
      <c r="AM18" s="21">
        <f t="shared" si="8"/>
        <v>0</v>
      </c>
      <c r="AN18" s="21">
        <v>0</v>
      </c>
      <c r="AO18" s="21">
        <v>0</v>
      </c>
      <c r="AP18" s="21"/>
      <c r="AQ18" s="21">
        <v>623.73</v>
      </c>
      <c r="AR18" s="21">
        <v>487.73</v>
      </c>
      <c r="AS18" s="21">
        <f t="shared" si="17"/>
        <v>78.19569364949578</v>
      </c>
      <c r="AT18" s="21">
        <v>0</v>
      </c>
      <c r="AU18" s="21">
        <v>0</v>
      </c>
      <c r="AV18" s="21"/>
      <c r="AW18" s="21">
        <v>0</v>
      </c>
      <c r="AX18" s="21">
        <v>0</v>
      </c>
      <c r="AY18" s="21"/>
      <c r="AZ18" s="21">
        <v>0</v>
      </c>
      <c r="BA18" s="21">
        <v>0</v>
      </c>
      <c r="BB18" s="21"/>
      <c r="BC18" s="21">
        <v>32.020000000000003</v>
      </c>
      <c r="BD18" s="21">
        <v>0</v>
      </c>
      <c r="BE18" s="21">
        <f t="shared" si="18"/>
        <v>0</v>
      </c>
      <c r="BF18" s="21">
        <v>0</v>
      </c>
      <c r="BG18" s="21">
        <v>0</v>
      </c>
      <c r="BH18" s="21"/>
      <c r="BI18" s="21">
        <v>0</v>
      </c>
      <c r="BJ18" s="21">
        <v>0</v>
      </c>
      <c r="BK18" s="21"/>
      <c r="BL18" s="21">
        <v>0</v>
      </c>
      <c r="BM18" s="21">
        <v>60.3</v>
      </c>
      <c r="BN18" s="21" t="s">
        <v>91</v>
      </c>
      <c r="BP18" s="26">
        <v>29481412.680000003</v>
      </c>
      <c r="BQ18" s="26">
        <f t="shared" si="7"/>
        <v>-28610.008740000001</v>
      </c>
    </row>
    <row r="19" spans="1:69" x14ac:dyDescent="0.2">
      <c r="A19" s="12">
        <v>13</v>
      </c>
      <c r="B19" s="12">
        <v>14</v>
      </c>
      <c r="C19" s="20" t="s">
        <v>106</v>
      </c>
      <c r="D19" s="27">
        <f t="shared" si="1"/>
        <v>40715.710409999992</v>
      </c>
      <c r="E19" s="27">
        <f t="shared" si="2"/>
        <v>12195.996410000002</v>
      </c>
      <c r="F19" s="21">
        <f t="shared" si="3"/>
        <v>29.95403073454565</v>
      </c>
      <c r="G19" s="21">
        <v>12494.02555</v>
      </c>
      <c r="H19" s="21">
        <v>4060.3042300000002</v>
      </c>
      <c r="I19" s="21">
        <f t="shared" si="4"/>
        <v>32.497966438046866</v>
      </c>
      <c r="J19" s="21">
        <v>20084.082129999999</v>
      </c>
      <c r="K19" s="21">
        <v>6024.1040999999996</v>
      </c>
      <c r="L19" s="21">
        <f t="shared" si="10"/>
        <v>29.994420760716139</v>
      </c>
      <c r="M19" s="21">
        <v>2042.0920000000001</v>
      </c>
      <c r="N19" s="21">
        <v>640.07247999999993</v>
      </c>
      <c r="O19" s="21">
        <f t="shared" si="11"/>
        <v>31.343959038084467</v>
      </c>
      <c r="P19" s="21">
        <v>527.92772000000002</v>
      </c>
      <c r="Q19" s="21">
        <v>127.41141</v>
      </c>
      <c r="R19" s="21">
        <f t="shared" si="0"/>
        <v>24.134252696562324</v>
      </c>
      <c r="S19" s="21">
        <v>2419.7350000000001</v>
      </c>
      <c r="T19" s="21">
        <v>677.03673000000003</v>
      </c>
      <c r="U19" s="21">
        <f t="shared" si="12"/>
        <v>27.979788282601191</v>
      </c>
      <c r="V19" s="21">
        <v>214.45</v>
      </c>
      <c r="W19" s="21">
        <v>0</v>
      </c>
      <c r="X19" s="21">
        <f t="shared" si="13"/>
        <v>0</v>
      </c>
      <c r="Y19" s="21">
        <v>1558.0172299999999</v>
      </c>
      <c r="Z19" s="21">
        <v>480.83946000000003</v>
      </c>
      <c r="AA19" s="21">
        <f t="shared" si="14"/>
        <v>30.862268448725693</v>
      </c>
      <c r="AB19" s="21">
        <v>100</v>
      </c>
      <c r="AC19" s="21">
        <v>0</v>
      </c>
      <c r="AD19" s="21">
        <f t="shared" si="15"/>
        <v>0</v>
      </c>
      <c r="AE19" s="21">
        <v>0</v>
      </c>
      <c r="AF19" s="21">
        <v>0</v>
      </c>
      <c r="AG19" s="21"/>
      <c r="AH19" s="21">
        <v>457</v>
      </c>
      <c r="AI19" s="21">
        <v>0</v>
      </c>
      <c r="AJ19" s="21">
        <f t="shared" si="16"/>
        <v>0</v>
      </c>
      <c r="AK19" s="21">
        <v>65</v>
      </c>
      <c r="AL19" s="21">
        <v>56.698</v>
      </c>
      <c r="AM19" s="21">
        <f t="shared" si="8"/>
        <v>87.227692307692308</v>
      </c>
      <c r="AN19" s="21">
        <v>0</v>
      </c>
      <c r="AO19" s="21">
        <v>0</v>
      </c>
      <c r="AP19" s="21"/>
      <c r="AQ19" s="21">
        <v>585</v>
      </c>
      <c r="AR19" s="21">
        <v>49.1</v>
      </c>
      <c r="AS19" s="21">
        <f t="shared" si="17"/>
        <v>8.3931623931623935</v>
      </c>
      <c r="AT19" s="21">
        <v>0</v>
      </c>
      <c r="AU19" s="21">
        <v>0</v>
      </c>
      <c r="AV19" s="21"/>
      <c r="AW19" s="21">
        <v>15</v>
      </c>
      <c r="AX19" s="21">
        <v>0</v>
      </c>
      <c r="AY19" s="21">
        <f t="shared" si="9"/>
        <v>0</v>
      </c>
      <c r="AZ19" s="21">
        <v>36.6</v>
      </c>
      <c r="BA19" s="21">
        <v>0</v>
      </c>
      <c r="BB19" s="21"/>
      <c r="BC19" s="21">
        <v>116.78077999999999</v>
      </c>
      <c r="BD19" s="21">
        <v>20.43</v>
      </c>
      <c r="BE19" s="21">
        <f t="shared" si="18"/>
        <v>17.494317129924976</v>
      </c>
      <c r="BF19" s="21">
        <v>0</v>
      </c>
      <c r="BG19" s="21">
        <v>0</v>
      </c>
      <c r="BH19" s="21"/>
      <c r="BI19" s="21">
        <v>0</v>
      </c>
      <c r="BJ19" s="21">
        <v>0</v>
      </c>
      <c r="BK19" s="21"/>
      <c r="BL19" s="21">
        <v>0</v>
      </c>
      <c r="BM19" s="21">
        <v>60</v>
      </c>
      <c r="BN19" s="21" t="s">
        <v>91</v>
      </c>
      <c r="BP19" s="26">
        <v>60906727.970000006</v>
      </c>
      <c r="BQ19" s="26">
        <f t="shared" si="7"/>
        <v>20191.017560000015</v>
      </c>
    </row>
    <row r="20" spans="1:69" x14ac:dyDescent="0.2">
      <c r="A20" s="12">
        <v>14</v>
      </c>
      <c r="B20" s="12">
        <v>15</v>
      </c>
      <c r="C20" s="20" t="s">
        <v>107</v>
      </c>
      <c r="D20" s="27">
        <f t="shared" si="1"/>
        <v>37127.339240000001</v>
      </c>
      <c r="E20" s="27">
        <f t="shared" si="2"/>
        <v>9454.5374899999988</v>
      </c>
      <c r="F20" s="21">
        <f t="shared" si="3"/>
        <v>25.465163094192146</v>
      </c>
      <c r="G20" s="21">
        <v>6121.2939999999999</v>
      </c>
      <c r="H20" s="21">
        <v>1540.0731799999999</v>
      </c>
      <c r="I20" s="21">
        <f t="shared" si="4"/>
        <v>25.159274819997208</v>
      </c>
      <c r="J20" s="21">
        <v>21407.745440000002</v>
      </c>
      <c r="K20" s="21">
        <v>6159.4609700000001</v>
      </c>
      <c r="L20" s="21">
        <f t="shared" si="10"/>
        <v>28.772114220356681</v>
      </c>
      <c r="M20" s="21">
        <v>2228.7669999999998</v>
      </c>
      <c r="N20" s="21">
        <v>619.07700999999997</v>
      </c>
      <c r="O20" s="21">
        <f t="shared" si="11"/>
        <v>27.776659022679357</v>
      </c>
      <c r="P20" s="21">
        <v>531.08180000000004</v>
      </c>
      <c r="Q20" s="21">
        <v>406.17109000000005</v>
      </c>
      <c r="R20" s="21">
        <f t="shared" si="0"/>
        <v>76.479949039865431</v>
      </c>
      <c r="S20" s="21">
        <v>1587.174</v>
      </c>
      <c r="T20" s="21">
        <v>535.38316000000009</v>
      </c>
      <c r="U20" s="21">
        <f t="shared" si="12"/>
        <v>33.731850446138864</v>
      </c>
      <c r="V20" s="21">
        <v>110</v>
      </c>
      <c r="W20" s="21">
        <v>26.88</v>
      </c>
      <c r="X20" s="21">
        <f t="shared" si="13"/>
        <v>24.436363636363637</v>
      </c>
      <c r="Y20" s="21">
        <v>529.97799999999995</v>
      </c>
      <c r="Z20" s="21">
        <v>135.74207999999999</v>
      </c>
      <c r="AA20" s="21">
        <f t="shared" si="14"/>
        <v>25.61277637939688</v>
      </c>
      <c r="AB20" s="21">
        <v>0</v>
      </c>
      <c r="AC20" s="21">
        <v>0</v>
      </c>
      <c r="AD20" s="21"/>
      <c r="AE20" s="21">
        <v>0</v>
      </c>
      <c r="AF20" s="21">
        <v>0</v>
      </c>
      <c r="AG20" s="21"/>
      <c r="AH20" s="21">
        <v>51.75</v>
      </c>
      <c r="AI20" s="21">
        <v>1.75</v>
      </c>
      <c r="AJ20" s="21">
        <f t="shared" si="16"/>
        <v>3.3816425120772946</v>
      </c>
      <c r="AK20" s="21">
        <v>400</v>
      </c>
      <c r="AL20" s="21">
        <v>0</v>
      </c>
      <c r="AM20" s="21">
        <f t="shared" si="8"/>
        <v>0</v>
      </c>
      <c r="AN20" s="21">
        <v>0</v>
      </c>
      <c r="AO20" s="21">
        <v>0</v>
      </c>
      <c r="AP20" s="21"/>
      <c r="AQ20" s="21">
        <v>12</v>
      </c>
      <c r="AR20" s="21">
        <v>0</v>
      </c>
      <c r="AS20" s="21">
        <f t="shared" si="17"/>
        <v>0</v>
      </c>
      <c r="AT20" s="21">
        <v>0</v>
      </c>
      <c r="AU20" s="21">
        <v>0</v>
      </c>
      <c r="AV20" s="21"/>
      <c r="AW20" s="21">
        <v>0</v>
      </c>
      <c r="AX20" s="21">
        <v>0</v>
      </c>
      <c r="AY20" s="21"/>
      <c r="AZ20" s="21">
        <v>0</v>
      </c>
      <c r="BA20" s="21">
        <v>0</v>
      </c>
      <c r="BB20" s="21"/>
      <c r="BC20" s="21">
        <v>4147.549</v>
      </c>
      <c r="BD20" s="21">
        <v>0</v>
      </c>
      <c r="BE20" s="21"/>
      <c r="BF20" s="21">
        <v>0</v>
      </c>
      <c r="BG20" s="21">
        <v>0</v>
      </c>
      <c r="BH20" s="21"/>
      <c r="BI20" s="21">
        <v>0</v>
      </c>
      <c r="BJ20" s="21">
        <v>0</v>
      </c>
      <c r="BK20" s="21"/>
      <c r="BL20" s="21">
        <v>0</v>
      </c>
      <c r="BM20" s="21">
        <v>30</v>
      </c>
      <c r="BN20" s="21" t="s">
        <v>91</v>
      </c>
      <c r="BP20" s="26">
        <v>24359929.07</v>
      </c>
      <c r="BQ20" s="26">
        <f t="shared" si="7"/>
        <v>-12767.410169999999</v>
      </c>
    </row>
    <row r="21" spans="1:69" x14ac:dyDescent="0.2">
      <c r="A21" s="12">
        <v>15</v>
      </c>
      <c r="B21" s="12">
        <v>16</v>
      </c>
      <c r="C21" s="20" t="s">
        <v>108</v>
      </c>
      <c r="D21" s="27">
        <f t="shared" si="1"/>
        <v>49798.63006000001</v>
      </c>
      <c r="E21" s="27">
        <f t="shared" si="2"/>
        <v>13136.045379999998</v>
      </c>
      <c r="F21" s="21">
        <f t="shared" si="3"/>
        <v>26.378326801707193</v>
      </c>
      <c r="G21" s="21">
        <v>8671.8801500000009</v>
      </c>
      <c r="H21" s="21">
        <v>2602.7248199999999</v>
      </c>
      <c r="I21" s="21">
        <f t="shared" si="4"/>
        <v>30.013385505564205</v>
      </c>
      <c r="J21" s="21">
        <v>28850.652999999998</v>
      </c>
      <c r="K21" s="21">
        <v>7398.8377099999998</v>
      </c>
      <c r="L21" s="21">
        <f t="shared" si="10"/>
        <v>25.645304146148789</v>
      </c>
      <c r="M21" s="21">
        <v>1361</v>
      </c>
      <c r="N21" s="21">
        <v>406.17152000000004</v>
      </c>
      <c r="O21" s="21">
        <f t="shared" si="11"/>
        <v>29.843609110947831</v>
      </c>
      <c r="P21" s="21">
        <v>2051.1729999999998</v>
      </c>
      <c r="Q21" s="21">
        <v>581.72861999999998</v>
      </c>
      <c r="R21" s="21">
        <f t="shared" si="0"/>
        <v>28.36077795485803</v>
      </c>
      <c r="S21" s="21">
        <v>2815.2549100000001</v>
      </c>
      <c r="T21" s="21">
        <v>679.26304000000005</v>
      </c>
      <c r="U21" s="21">
        <f t="shared" si="12"/>
        <v>24.127940869127194</v>
      </c>
      <c r="V21" s="21">
        <v>494.47800000000001</v>
      </c>
      <c r="W21" s="21">
        <v>146.91932</v>
      </c>
      <c r="X21" s="21">
        <f t="shared" si="13"/>
        <v>29.712003365164879</v>
      </c>
      <c r="Y21" s="21">
        <v>2515</v>
      </c>
      <c r="Z21" s="21">
        <v>681.83514000000002</v>
      </c>
      <c r="AA21" s="21">
        <f t="shared" si="14"/>
        <v>27.110741153081513</v>
      </c>
      <c r="AB21" s="21">
        <v>230</v>
      </c>
      <c r="AC21" s="21">
        <v>25.266639999999999</v>
      </c>
      <c r="AD21" s="21">
        <f t="shared" si="15"/>
        <v>10.985495652173913</v>
      </c>
      <c r="AE21" s="21">
        <v>0</v>
      </c>
      <c r="AF21" s="21">
        <v>0</v>
      </c>
      <c r="AG21" s="21"/>
      <c r="AH21" s="21">
        <v>117.4</v>
      </c>
      <c r="AI21" s="21">
        <v>0</v>
      </c>
      <c r="AJ21" s="21">
        <f t="shared" si="16"/>
        <v>0</v>
      </c>
      <c r="AK21" s="21">
        <v>700</v>
      </c>
      <c r="AL21" s="21">
        <v>94.258809999999997</v>
      </c>
      <c r="AM21" s="21">
        <f t="shared" si="8"/>
        <v>13.465544285714284</v>
      </c>
      <c r="AN21" s="21">
        <v>0</v>
      </c>
      <c r="AO21" s="21">
        <v>0</v>
      </c>
      <c r="AP21" s="21"/>
      <c r="AQ21" s="21">
        <v>12</v>
      </c>
      <c r="AR21" s="21">
        <v>12</v>
      </c>
      <c r="AS21" s="21">
        <f t="shared" si="17"/>
        <v>100</v>
      </c>
      <c r="AT21" s="21">
        <v>0</v>
      </c>
      <c r="AU21" s="21">
        <v>0</v>
      </c>
      <c r="AV21" s="21"/>
      <c r="AW21" s="21">
        <v>1974.7909999999999</v>
      </c>
      <c r="AX21" s="21">
        <v>507.03976</v>
      </c>
      <c r="AY21" s="21">
        <f t="shared" si="9"/>
        <v>25.675616305725519</v>
      </c>
      <c r="AZ21" s="21">
        <v>0</v>
      </c>
      <c r="BA21" s="21">
        <v>0</v>
      </c>
      <c r="BB21" s="21"/>
      <c r="BC21" s="21">
        <v>5</v>
      </c>
      <c r="BD21" s="21">
        <v>0</v>
      </c>
      <c r="BE21" s="21">
        <f t="shared" si="18"/>
        <v>0</v>
      </c>
      <c r="BF21" s="21">
        <v>0</v>
      </c>
      <c r="BG21" s="21">
        <v>0</v>
      </c>
      <c r="BH21" s="21"/>
      <c r="BI21" s="21">
        <v>0</v>
      </c>
      <c r="BJ21" s="21">
        <v>0</v>
      </c>
      <c r="BK21" s="21"/>
      <c r="BL21" s="21">
        <v>0</v>
      </c>
      <c r="BM21" s="21">
        <v>0</v>
      </c>
      <c r="BN21" s="21" t="s">
        <v>91</v>
      </c>
      <c r="BP21" s="26">
        <v>162905069.05999997</v>
      </c>
      <c r="BQ21" s="26">
        <f t="shared" si="7"/>
        <v>113106.43899999997</v>
      </c>
    </row>
    <row r="22" spans="1:69" x14ac:dyDescent="0.2">
      <c r="A22" s="12">
        <v>16</v>
      </c>
      <c r="B22" s="12">
        <v>17</v>
      </c>
      <c r="C22" s="20" t="s">
        <v>109</v>
      </c>
      <c r="D22" s="27">
        <f t="shared" si="1"/>
        <v>45773.51872</v>
      </c>
      <c r="E22" s="27">
        <f t="shared" si="2"/>
        <v>13245.124549999997</v>
      </c>
      <c r="F22" s="21">
        <f t="shared" si="3"/>
        <v>28.936216660601083</v>
      </c>
      <c r="G22" s="21">
        <v>6812.7979999999998</v>
      </c>
      <c r="H22" s="21">
        <v>1823.4844800000001</v>
      </c>
      <c r="I22" s="21">
        <f t="shared" si="4"/>
        <v>26.76557385086128</v>
      </c>
      <c r="J22" s="21">
        <v>30453.08455</v>
      </c>
      <c r="K22" s="21">
        <v>9020.1505399999987</v>
      </c>
      <c r="L22" s="21">
        <f t="shared" si="10"/>
        <v>29.619825621244001</v>
      </c>
      <c r="M22" s="21">
        <v>1301.5999999999999</v>
      </c>
      <c r="N22" s="21">
        <v>382.52247999999997</v>
      </c>
      <c r="O22" s="21">
        <f t="shared" si="11"/>
        <v>29.388635525507066</v>
      </c>
      <c r="P22" s="21">
        <v>4352.0411699999995</v>
      </c>
      <c r="Q22" s="21">
        <v>1122.7623700000001</v>
      </c>
      <c r="R22" s="21">
        <f t="shared" si="0"/>
        <v>25.798523638506854</v>
      </c>
      <c r="S22" s="21">
        <v>1654.7049999999999</v>
      </c>
      <c r="T22" s="21">
        <v>530.44494999999995</v>
      </c>
      <c r="U22" s="21">
        <f t="shared" si="12"/>
        <v>32.056768427000584</v>
      </c>
      <c r="V22" s="21">
        <v>0</v>
      </c>
      <c r="W22" s="21">
        <v>0</v>
      </c>
      <c r="X22" s="21"/>
      <c r="Y22" s="21">
        <v>464.68400000000003</v>
      </c>
      <c r="Z22" s="21">
        <v>109.17568</v>
      </c>
      <c r="AA22" s="21">
        <f t="shared" si="14"/>
        <v>23.494607087827426</v>
      </c>
      <c r="AB22" s="21">
        <v>0</v>
      </c>
      <c r="AC22" s="21">
        <v>0</v>
      </c>
      <c r="AD22" s="21"/>
      <c r="AE22" s="21">
        <v>0</v>
      </c>
      <c r="AF22" s="21">
        <v>0</v>
      </c>
      <c r="AG22" s="21"/>
      <c r="AH22" s="21">
        <v>19.378</v>
      </c>
      <c r="AI22" s="21">
        <v>0</v>
      </c>
      <c r="AJ22" s="21">
        <f t="shared" si="16"/>
        <v>0</v>
      </c>
      <c r="AK22" s="21">
        <v>0</v>
      </c>
      <c r="AL22" s="21">
        <v>0</v>
      </c>
      <c r="AM22" s="21"/>
      <c r="AN22" s="21">
        <v>0</v>
      </c>
      <c r="AO22" s="21">
        <v>0</v>
      </c>
      <c r="AP22" s="21"/>
      <c r="AQ22" s="21">
        <v>17</v>
      </c>
      <c r="AR22" s="21">
        <v>6.49</v>
      </c>
      <c r="AS22" s="21">
        <f t="shared" si="17"/>
        <v>38.176470588235297</v>
      </c>
      <c r="AT22" s="21">
        <v>0</v>
      </c>
      <c r="AU22" s="21">
        <v>0</v>
      </c>
      <c r="AV22" s="21"/>
      <c r="AW22" s="21">
        <v>693.22799999999995</v>
      </c>
      <c r="AX22" s="21">
        <v>250.09404999999998</v>
      </c>
      <c r="AY22" s="21">
        <f t="shared" si="9"/>
        <v>36.076738100596053</v>
      </c>
      <c r="AZ22" s="21">
        <v>0</v>
      </c>
      <c r="BA22" s="21">
        <v>0</v>
      </c>
      <c r="BB22" s="21"/>
      <c r="BC22" s="21">
        <v>5</v>
      </c>
      <c r="BD22" s="21">
        <v>0</v>
      </c>
      <c r="BE22" s="21">
        <f t="shared" si="18"/>
        <v>0</v>
      </c>
      <c r="BF22" s="21">
        <v>0</v>
      </c>
      <c r="BG22" s="21">
        <v>0</v>
      </c>
      <c r="BH22" s="21"/>
      <c r="BI22" s="21">
        <v>0</v>
      </c>
      <c r="BJ22" s="21">
        <v>0</v>
      </c>
      <c r="BK22" s="21"/>
      <c r="BL22" s="21">
        <v>0</v>
      </c>
      <c r="BM22" s="21">
        <v>0</v>
      </c>
      <c r="BN22" s="21" t="s">
        <v>91</v>
      </c>
      <c r="BP22" s="26">
        <v>285811080.50999999</v>
      </c>
      <c r="BQ22" s="26">
        <f t="shared" si="7"/>
        <v>240037.56179000001</v>
      </c>
    </row>
    <row r="23" spans="1:69" x14ac:dyDescent="0.2">
      <c r="A23" s="12">
        <v>17</v>
      </c>
      <c r="B23" s="12">
        <v>18</v>
      </c>
      <c r="C23" s="20" t="s">
        <v>110</v>
      </c>
      <c r="D23" s="27">
        <f t="shared" si="1"/>
        <v>69529.629419999997</v>
      </c>
      <c r="E23" s="27">
        <f t="shared" si="2"/>
        <v>21523.11249</v>
      </c>
      <c r="F23" s="21">
        <f t="shared" si="3"/>
        <v>30.955310231826054</v>
      </c>
      <c r="G23" s="21">
        <v>12459.26478</v>
      </c>
      <c r="H23" s="21">
        <v>3665.9624399999998</v>
      </c>
      <c r="I23" s="21">
        <f t="shared" si="4"/>
        <v>29.423585618669222</v>
      </c>
      <c r="J23" s="21">
        <v>36221.815109999996</v>
      </c>
      <c r="K23" s="21">
        <v>10830.01844</v>
      </c>
      <c r="L23" s="21">
        <f t="shared" si="10"/>
        <v>29.899159959573879</v>
      </c>
      <c r="M23" s="21">
        <v>3885.2750000000001</v>
      </c>
      <c r="N23" s="21">
        <v>773.30860999999993</v>
      </c>
      <c r="O23" s="21">
        <f t="shared" si="11"/>
        <v>19.903574650443019</v>
      </c>
      <c r="P23" s="21">
        <v>2186.1550000000002</v>
      </c>
      <c r="Q23" s="21">
        <v>462.39612</v>
      </c>
      <c r="R23" s="21">
        <f t="shared" si="0"/>
        <v>21.151113255921924</v>
      </c>
      <c r="S23" s="21">
        <v>4188.6445299999996</v>
      </c>
      <c r="T23" s="21">
        <v>1300.6175700000001</v>
      </c>
      <c r="U23" s="21">
        <f t="shared" si="12"/>
        <v>31.051037171683799</v>
      </c>
      <c r="V23" s="21">
        <v>530</v>
      </c>
      <c r="W23" s="21">
        <v>0</v>
      </c>
      <c r="X23" s="21">
        <f t="shared" si="13"/>
        <v>0</v>
      </c>
      <c r="Y23" s="21">
        <v>4724.192</v>
      </c>
      <c r="Z23" s="21">
        <v>1060.94031</v>
      </c>
      <c r="AA23" s="21">
        <f t="shared" si="14"/>
        <v>22.457603543632434</v>
      </c>
      <c r="AB23" s="21">
        <v>131.4</v>
      </c>
      <c r="AC23" s="21">
        <v>86.703109999999995</v>
      </c>
      <c r="AD23" s="21">
        <f t="shared" si="15"/>
        <v>65.984101978691015</v>
      </c>
      <c r="AE23" s="21">
        <v>0</v>
      </c>
      <c r="AF23" s="21">
        <v>0</v>
      </c>
      <c r="AG23" s="21"/>
      <c r="AH23" s="21">
        <v>908.45699999999999</v>
      </c>
      <c r="AI23" s="21">
        <v>153.40799999999999</v>
      </c>
      <c r="AJ23" s="21">
        <f t="shared" si="16"/>
        <v>16.886655064576527</v>
      </c>
      <c r="AK23" s="21">
        <v>2691.96</v>
      </c>
      <c r="AL23" s="21">
        <v>0</v>
      </c>
      <c r="AM23" s="21">
        <f t="shared" si="8"/>
        <v>0</v>
      </c>
      <c r="AN23" s="21">
        <v>0</v>
      </c>
      <c r="AO23" s="21">
        <v>0</v>
      </c>
      <c r="AP23" s="21"/>
      <c r="AQ23" s="21">
        <v>37</v>
      </c>
      <c r="AR23" s="21">
        <v>12</v>
      </c>
      <c r="AS23" s="21">
        <f t="shared" si="17"/>
        <v>32.432432432432435</v>
      </c>
      <c r="AT23" s="21">
        <v>0</v>
      </c>
      <c r="AU23" s="21">
        <v>0</v>
      </c>
      <c r="AV23" s="21"/>
      <c r="AW23" s="21">
        <v>538.86500000000001</v>
      </c>
      <c r="AX23" s="21">
        <v>140.95789000000002</v>
      </c>
      <c r="AY23" s="21">
        <f t="shared" si="9"/>
        <v>26.158293821272494</v>
      </c>
      <c r="AZ23" s="21">
        <v>0</v>
      </c>
      <c r="BA23" s="21">
        <v>0</v>
      </c>
      <c r="BB23" s="21"/>
      <c r="BC23" s="21">
        <v>1026.6010000000001</v>
      </c>
      <c r="BD23" s="21">
        <v>0</v>
      </c>
      <c r="BE23" s="21">
        <f t="shared" si="18"/>
        <v>0</v>
      </c>
      <c r="BF23" s="21">
        <v>0</v>
      </c>
      <c r="BG23" s="21">
        <v>0</v>
      </c>
      <c r="BH23" s="21"/>
      <c r="BI23" s="21">
        <v>0</v>
      </c>
      <c r="BJ23" s="21">
        <v>0</v>
      </c>
      <c r="BK23" s="21"/>
      <c r="BL23" s="21">
        <v>0</v>
      </c>
      <c r="BM23" s="21">
        <v>3036.8</v>
      </c>
      <c r="BN23" s="21" t="s">
        <v>91</v>
      </c>
      <c r="BP23" s="26">
        <v>92766692.480000004</v>
      </c>
      <c r="BQ23" s="26">
        <f t="shared" si="7"/>
        <v>23237.06306</v>
      </c>
    </row>
    <row r="24" spans="1:69" x14ac:dyDescent="0.2">
      <c r="A24" s="12">
        <v>18</v>
      </c>
      <c r="B24" s="12">
        <v>8</v>
      </c>
      <c r="C24" s="20" t="s">
        <v>111</v>
      </c>
      <c r="D24" s="27">
        <f t="shared" si="1"/>
        <v>42214.408749999995</v>
      </c>
      <c r="E24" s="27">
        <f t="shared" si="2"/>
        <v>12256.45865</v>
      </c>
      <c r="F24" s="21">
        <f t="shared" si="3"/>
        <v>29.033827579072753</v>
      </c>
      <c r="G24" s="21">
        <v>7457.5870000000004</v>
      </c>
      <c r="H24" s="21">
        <v>2025.37346</v>
      </c>
      <c r="I24" s="21">
        <f t="shared" si="4"/>
        <v>27.158562950723876</v>
      </c>
      <c r="J24" s="21">
        <v>25318.229749999999</v>
      </c>
      <c r="K24" s="21">
        <v>8060.6470199999994</v>
      </c>
      <c r="L24" s="21">
        <f t="shared" si="10"/>
        <v>31.837324724490269</v>
      </c>
      <c r="M24" s="21">
        <v>458.9</v>
      </c>
      <c r="N24" s="21">
        <v>111.34855999999999</v>
      </c>
      <c r="O24" s="21">
        <f t="shared" si="11"/>
        <v>24.264231858792765</v>
      </c>
      <c r="P24" s="21">
        <v>2006.768</v>
      </c>
      <c r="Q24" s="21">
        <v>513.82811000000004</v>
      </c>
      <c r="R24" s="21">
        <f t="shared" si="0"/>
        <v>25.604758995559031</v>
      </c>
      <c r="S24" s="21">
        <v>1872.0319999999999</v>
      </c>
      <c r="T24" s="21">
        <v>443.90404999999998</v>
      </c>
      <c r="U24" s="21">
        <f t="shared" si="12"/>
        <v>23.712417843284729</v>
      </c>
      <c r="V24" s="21">
        <v>21</v>
      </c>
      <c r="W24" s="21">
        <v>1.8</v>
      </c>
      <c r="X24" s="21">
        <f t="shared" si="13"/>
        <v>8.5714285714285712</v>
      </c>
      <c r="Y24" s="21">
        <v>2212.8519999999999</v>
      </c>
      <c r="Z24" s="21">
        <v>455.73437999999999</v>
      </c>
      <c r="AA24" s="21">
        <f t="shared" si="14"/>
        <v>20.594887502643648</v>
      </c>
      <c r="AB24" s="21">
        <v>0</v>
      </c>
      <c r="AC24" s="21">
        <v>0</v>
      </c>
      <c r="AD24" s="21"/>
      <c r="AE24" s="21">
        <v>25.2</v>
      </c>
      <c r="AF24" s="21">
        <v>6.2359999999999998</v>
      </c>
      <c r="AG24" s="21">
        <f t="shared" ref="AG24" si="19">AF24/AE24*100</f>
        <v>24.746031746031747</v>
      </c>
      <c r="AH24" s="21">
        <v>1840</v>
      </c>
      <c r="AI24" s="21">
        <v>345.97023999999999</v>
      </c>
      <c r="AJ24" s="21">
        <f t="shared" si="16"/>
        <v>18.802730434782607</v>
      </c>
      <c r="AK24" s="21">
        <v>0</v>
      </c>
      <c r="AL24" s="21">
        <v>0</v>
      </c>
      <c r="AM24" s="21"/>
      <c r="AN24" s="21">
        <v>0</v>
      </c>
      <c r="AO24" s="21">
        <v>0</v>
      </c>
      <c r="AP24" s="21"/>
      <c r="AQ24" s="21">
        <v>30</v>
      </c>
      <c r="AR24" s="21">
        <v>0</v>
      </c>
      <c r="AS24" s="21">
        <f t="shared" si="17"/>
        <v>0</v>
      </c>
      <c r="AT24" s="21">
        <v>0</v>
      </c>
      <c r="AU24" s="21">
        <v>0</v>
      </c>
      <c r="AV24" s="21"/>
      <c r="AW24" s="21">
        <v>969.34</v>
      </c>
      <c r="AX24" s="21">
        <v>273.11682999999999</v>
      </c>
      <c r="AY24" s="21">
        <f t="shared" si="9"/>
        <v>28.175545216332758</v>
      </c>
      <c r="AZ24" s="21">
        <v>0</v>
      </c>
      <c r="BA24" s="21">
        <v>0</v>
      </c>
      <c r="BB24" s="21"/>
      <c r="BC24" s="21">
        <v>2.5</v>
      </c>
      <c r="BD24" s="21">
        <v>0</v>
      </c>
      <c r="BE24" s="21">
        <f t="shared" si="18"/>
        <v>0</v>
      </c>
      <c r="BF24" s="21">
        <v>0</v>
      </c>
      <c r="BG24" s="21">
        <v>0</v>
      </c>
      <c r="BH24" s="21"/>
      <c r="BI24" s="21">
        <v>0</v>
      </c>
      <c r="BJ24" s="21">
        <v>0</v>
      </c>
      <c r="BK24" s="21"/>
      <c r="BL24" s="21">
        <v>0</v>
      </c>
      <c r="BM24" s="21">
        <v>18.5</v>
      </c>
      <c r="BN24" s="21" t="s">
        <v>91</v>
      </c>
      <c r="BP24" s="26">
        <v>297249361.57999998</v>
      </c>
      <c r="BQ24" s="26">
        <f t="shared" si="7"/>
        <v>255034.95282999997</v>
      </c>
    </row>
    <row r="25" spans="1:69" x14ac:dyDescent="0.2">
      <c r="A25" s="12">
        <v>19</v>
      </c>
      <c r="B25" s="12">
        <v>19</v>
      </c>
      <c r="C25" s="20" t="s">
        <v>112</v>
      </c>
      <c r="D25" s="27">
        <f t="shared" si="1"/>
        <v>42530.391039999995</v>
      </c>
      <c r="E25" s="27">
        <f t="shared" si="2"/>
        <v>11625.517390000001</v>
      </c>
      <c r="F25" s="21">
        <f t="shared" si="3"/>
        <v>27.334612040284696</v>
      </c>
      <c r="G25" s="21">
        <v>7746.48</v>
      </c>
      <c r="H25" s="21">
        <v>2113.7102</v>
      </c>
      <c r="I25" s="21">
        <f t="shared" si="4"/>
        <v>27.286073158389364</v>
      </c>
      <c r="J25" s="21">
        <v>27234.303039999999</v>
      </c>
      <c r="K25" s="21">
        <v>7745.6243899999999</v>
      </c>
      <c r="L25" s="21">
        <f t="shared" si="10"/>
        <v>28.440692528917381</v>
      </c>
      <c r="M25" s="21">
        <v>1922.52</v>
      </c>
      <c r="N25" s="21">
        <v>537.5321899999999</v>
      </c>
      <c r="O25" s="21">
        <f t="shared" si="11"/>
        <v>27.959771029690195</v>
      </c>
      <c r="P25" s="21">
        <v>1906.538</v>
      </c>
      <c r="Q25" s="21">
        <v>334.48533000000003</v>
      </c>
      <c r="R25" s="21">
        <f t="shared" si="0"/>
        <v>17.544120809551135</v>
      </c>
      <c r="S25" s="21">
        <v>1606.23</v>
      </c>
      <c r="T25" s="21">
        <v>468.12066999999996</v>
      </c>
      <c r="U25" s="21">
        <f t="shared" si="12"/>
        <v>29.144062182875423</v>
      </c>
      <c r="V25" s="21">
        <v>75</v>
      </c>
      <c r="W25" s="21">
        <v>8</v>
      </c>
      <c r="X25" s="21">
        <f t="shared" si="13"/>
        <v>10.666666666666668</v>
      </c>
      <c r="Y25" s="21">
        <v>1631.82</v>
      </c>
      <c r="Z25" s="21">
        <v>346.04460999999998</v>
      </c>
      <c r="AA25" s="21">
        <f t="shared" si="14"/>
        <v>21.206052750916154</v>
      </c>
      <c r="AB25" s="21">
        <v>330</v>
      </c>
      <c r="AC25" s="21">
        <v>0</v>
      </c>
      <c r="AD25" s="21">
        <f t="shared" si="15"/>
        <v>0</v>
      </c>
      <c r="AE25" s="21">
        <v>0</v>
      </c>
      <c r="AF25" s="21">
        <v>0</v>
      </c>
      <c r="AG25" s="21"/>
      <c r="AH25" s="21">
        <v>60</v>
      </c>
      <c r="AI25" s="21">
        <v>0</v>
      </c>
      <c r="AJ25" s="21">
        <f t="shared" si="16"/>
        <v>0</v>
      </c>
      <c r="AK25" s="21">
        <v>0</v>
      </c>
      <c r="AL25" s="21">
        <v>0</v>
      </c>
      <c r="AM25" s="21"/>
      <c r="AN25" s="21">
        <v>0</v>
      </c>
      <c r="AO25" s="21">
        <v>0</v>
      </c>
      <c r="AP25" s="21"/>
      <c r="AQ25" s="21">
        <v>15</v>
      </c>
      <c r="AR25" s="21">
        <v>12</v>
      </c>
      <c r="AS25" s="21">
        <f t="shared" si="17"/>
        <v>80</v>
      </c>
      <c r="AT25" s="21">
        <v>0</v>
      </c>
      <c r="AU25" s="21">
        <v>0</v>
      </c>
      <c r="AV25" s="21"/>
      <c r="AW25" s="21">
        <v>0</v>
      </c>
      <c r="AX25" s="21">
        <v>0</v>
      </c>
      <c r="AY25" s="21"/>
      <c r="AZ25" s="21">
        <v>0</v>
      </c>
      <c r="BA25" s="21">
        <v>0</v>
      </c>
      <c r="BB25" s="21"/>
      <c r="BC25" s="21">
        <v>2.5</v>
      </c>
      <c r="BD25" s="21">
        <v>0</v>
      </c>
      <c r="BE25" s="21"/>
      <c r="BF25" s="21">
        <v>0</v>
      </c>
      <c r="BG25" s="21">
        <v>0</v>
      </c>
      <c r="BH25" s="21"/>
      <c r="BI25" s="21">
        <v>0</v>
      </c>
      <c r="BJ25" s="21">
        <v>0</v>
      </c>
      <c r="BK25" s="21"/>
      <c r="BL25" s="21">
        <v>0</v>
      </c>
      <c r="BM25" s="21">
        <v>60</v>
      </c>
      <c r="BN25" s="21" t="s">
        <v>91</v>
      </c>
      <c r="BP25" s="26">
        <v>57181722.440000005</v>
      </c>
      <c r="BQ25" s="26">
        <f t="shared" si="7"/>
        <v>14651.33140000001</v>
      </c>
    </row>
    <row r="26" spans="1:69" x14ac:dyDescent="0.2">
      <c r="A26" s="12">
        <v>20</v>
      </c>
      <c r="B26" s="12">
        <v>20</v>
      </c>
      <c r="C26" s="20" t="s">
        <v>113</v>
      </c>
      <c r="D26" s="27">
        <f t="shared" si="1"/>
        <v>38308.982199999999</v>
      </c>
      <c r="E26" s="27">
        <f t="shared" si="2"/>
        <v>10403.591849999999</v>
      </c>
      <c r="F26" s="21">
        <f t="shared" si="3"/>
        <v>27.157056263426387</v>
      </c>
      <c r="G26" s="21">
        <v>9781.598</v>
      </c>
      <c r="H26" s="21">
        <v>2707.4616599999999</v>
      </c>
      <c r="I26" s="21">
        <f t="shared" si="4"/>
        <v>27.679134431817786</v>
      </c>
      <c r="J26" s="21">
        <v>20002.35382</v>
      </c>
      <c r="K26" s="21">
        <v>5156.7190999999993</v>
      </c>
      <c r="L26" s="21">
        <f t="shared" si="10"/>
        <v>25.78056135995298</v>
      </c>
      <c r="M26" s="21">
        <v>276.54700000000003</v>
      </c>
      <c r="N26" s="21">
        <v>59.396680000000003</v>
      </c>
      <c r="O26" s="21"/>
      <c r="P26" s="21">
        <v>1662.8657700000001</v>
      </c>
      <c r="Q26" s="21">
        <v>520.94166999999993</v>
      </c>
      <c r="R26" s="21">
        <f t="shared" si="0"/>
        <v>31.327944768506473</v>
      </c>
      <c r="S26" s="21">
        <v>3762.39761</v>
      </c>
      <c r="T26" s="21">
        <v>1290.60583</v>
      </c>
      <c r="U26" s="21">
        <f t="shared" si="12"/>
        <v>34.302749570373024</v>
      </c>
      <c r="V26" s="21">
        <v>20</v>
      </c>
      <c r="W26" s="21">
        <v>0</v>
      </c>
      <c r="X26" s="21">
        <f t="shared" si="13"/>
        <v>0</v>
      </c>
      <c r="Y26" s="21">
        <v>1950.22</v>
      </c>
      <c r="Z26" s="21">
        <v>561.76482999999996</v>
      </c>
      <c r="AA26" s="21">
        <f t="shared" si="14"/>
        <v>28.80520300273815</v>
      </c>
      <c r="AB26" s="21">
        <v>53.5</v>
      </c>
      <c r="AC26" s="21">
        <v>0</v>
      </c>
      <c r="AD26" s="21">
        <f t="shared" si="15"/>
        <v>0</v>
      </c>
      <c r="AE26" s="21">
        <v>0</v>
      </c>
      <c r="AF26" s="21">
        <v>0</v>
      </c>
      <c r="AG26" s="21"/>
      <c r="AH26" s="21">
        <v>769.5</v>
      </c>
      <c r="AI26" s="21">
        <v>106.70208</v>
      </c>
      <c r="AJ26" s="21">
        <f t="shared" si="16"/>
        <v>13.8664171539961</v>
      </c>
      <c r="AK26" s="21">
        <v>0</v>
      </c>
      <c r="AL26" s="21">
        <v>0</v>
      </c>
      <c r="AM26" s="21"/>
      <c r="AN26" s="21">
        <v>0</v>
      </c>
      <c r="AO26" s="21">
        <v>0</v>
      </c>
      <c r="AP26" s="21"/>
      <c r="AQ26" s="21">
        <v>30</v>
      </c>
      <c r="AR26" s="21">
        <v>0</v>
      </c>
      <c r="AS26" s="21">
        <f t="shared" si="17"/>
        <v>0</v>
      </c>
      <c r="AT26" s="21">
        <v>0</v>
      </c>
      <c r="AU26" s="21">
        <v>0</v>
      </c>
      <c r="AV26" s="21"/>
      <c r="AW26" s="21">
        <v>0</v>
      </c>
      <c r="AX26" s="21">
        <v>0</v>
      </c>
      <c r="AY26" s="21"/>
      <c r="AZ26" s="21">
        <v>0</v>
      </c>
      <c r="BA26" s="21">
        <v>0</v>
      </c>
      <c r="BB26" s="21"/>
      <c r="BC26" s="21">
        <v>0</v>
      </c>
      <c r="BD26" s="21">
        <v>0</v>
      </c>
      <c r="BE26" s="21"/>
      <c r="BF26" s="21">
        <v>0</v>
      </c>
      <c r="BG26" s="21">
        <v>0</v>
      </c>
      <c r="BH26" s="21"/>
      <c r="BI26" s="21">
        <v>0</v>
      </c>
      <c r="BJ26" s="21">
        <v>0</v>
      </c>
      <c r="BK26" s="21"/>
      <c r="BL26" s="21">
        <v>0</v>
      </c>
      <c r="BM26" s="21">
        <v>0</v>
      </c>
      <c r="BN26" s="21" t="s">
        <v>91</v>
      </c>
      <c r="BP26" s="26">
        <v>134866207.89000002</v>
      </c>
      <c r="BQ26" s="26">
        <f t="shared" si="7"/>
        <v>96557.225690000021</v>
      </c>
    </row>
    <row r="27" spans="1:69" x14ac:dyDescent="0.2">
      <c r="A27" s="12">
        <v>21</v>
      </c>
      <c r="B27" s="12">
        <v>21</v>
      </c>
      <c r="C27" s="20" t="s">
        <v>114</v>
      </c>
      <c r="D27" s="27">
        <f t="shared" si="1"/>
        <v>301403.43544000003</v>
      </c>
      <c r="E27" s="27">
        <f t="shared" si="2"/>
        <v>91369.56846000001</v>
      </c>
      <c r="F27" s="21">
        <f t="shared" si="3"/>
        <v>30.314707039292799</v>
      </c>
      <c r="G27" s="21">
        <v>33598.033000000003</v>
      </c>
      <c r="H27" s="21">
        <v>9940.4035100000001</v>
      </c>
      <c r="I27" s="21">
        <f t="shared" si="4"/>
        <v>29.586266285291163</v>
      </c>
      <c r="J27" s="21">
        <v>200093.99196000001</v>
      </c>
      <c r="K27" s="21">
        <v>62219.925609999998</v>
      </c>
      <c r="L27" s="21">
        <f t="shared" si="10"/>
        <v>31.095349240889821</v>
      </c>
      <c r="M27" s="21">
        <v>13685.754000000001</v>
      </c>
      <c r="N27" s="21">
        <v>6151.7875199999999</v>
      </c>
      <c r="O27" s="21">
        <f t="shared" si="11"/>
        <v>44.950300290360325</v>
      </c>
      <c r="P27" s="21">
        <v>9789.4940000000006</v>
      </c>
      <c r="Q27" s="21">
        <v>2401.8182700000002</v>
      </c>
      <c r="R27" s="21">
        <f t="shared" si="0"/>
        <v>24.534651842066609</v>
      </c>
      <c r="S27" s="21">
        <v>13594.038970000001</v>
      </c>
      <c r="T27" s="21">
        <v>4394.6330900000003</v>
      </c>
      <c r="U27" s="21">
        <f t="shared" si="12"/>
        <v>32.327648167688018</v>
      </c>
      <c r="V27" s="21">
        <v>5330.1850000000004</v>
      </c>
      <c r="W27" s="21">
        <v>1601.2927</v>
      </c>
      <c r="X27" s="21">
        <f t="shared" si="13"/>
        <v>30.041972276759623</v>
      </c>
      <c r="Y27" s="21">
        <v>18481.90451</v>
      </c>
      <c r="Z27" s="21">
        <v>2131.2849100000003</v>
      </c>
      <c r="AA27" s="21">
        <f t="shared" si="14"/>
        <v>11.531738565399612</v>
      </c>
      <c r="AB27" s="21">
        <v>0</v>
      </c>
      <c r="AC27" s="21">
        <v>0</v>
      </c>
      <c r="AD27" s="21"/>
      <c r="AE27" s="21">
        <v>0</v>
      </c>
      <c r="AF27" s="21">
        <v>0</v>
      </c>
      <c r="AG27" s="21"/>
      <c r="AH27" s="21">
        <v>241.76900000000001</v>
      </c>
      <c r="AI27" s="21">
        <v>0</v>
      </c>
      <c r="AJ27" s="21">
        <f t="shared" si="16"/>
        <v>0</v>
      </c>
      <c r="AK27" s="21">
        <v>0</v>
      </c>
      <c r="AL27" s="21">
        <v>0</v>
      </c>
      <c r="AM27" s="21"/>
      <c r="AN27" s="21">
        <v>0</v>
      </c>
      <c r="AO27" s="21">
        <v>0</v>
      </c>
      <c r="AP27" s="21"/>
      <c r="AQ27" s="21">
        <v>1415.87</v>
      </c>
      <c r="AR27" s="21">
        <v>1011.341</v>
      </c>
      <c r="AS27" s="21">
        <f t="shared" si="17"/>
        <v>71.428944747752283</v>
      </c>
      <c r="AT27" s="21">
        <v>0</v>
      </c>
      <c r="AU27" s="21">
        <v>0</v>
      </c>
      <c r="AV27" s="21"/>
      <c r="AW27" s="21">
        <v>5172.3950000000004</v>
      </c>
      <c r="AX27" s="21">
        <v>1517.08185</v>
      </c>
      <c r="AY27" s="21">
        <f t="shared" si="9"/>
        <v>29.330355666958923</v>
      </c>
      <c r="AZ27" s="21">
        <v>0</v>
      </c>
      <c r="BA27" s="21">
        <v>0</v>
      </c>
      <c r="BB27" s="21"/>
      <c r="BC27" s="21">
        <v>0</v>
      </c>
      <c r="BD27" s="21">
        <v>0</v>
      </c>
      <c r="BE27" s="21"/>
      <c r="BF27" s="21">
        <v>0</v>
      </c>
      <c r="BG27" s="21">
        <v>0</v>
      </c>
      <c r="BH27" s="21"/>
      <c r="BI27" s="21">
        <v>0</v>
      </c>
      <c r="BJ27" s="21">
        <v>0</v>
      </c>
      <c r="BK27" s="21"/>
      <c r="BL27" s="21">
        <v>0</v>
      </c>
      <c r="BM27" s="21">
        <v>0</v>
      </c>
      <c r="BN27" s="21" t="s">
        <v>91</v>
      </c>
      <c r="BP27" s="26">
        <v>137821320.13</v>
      </c>
      <c r="BQ27" s="26">
        <f t="shared" si="7"/>
        <v>-163582.11531000002</v>
      </c>
    </row>
    <row r="28" spans="1:69" x14ac:dyDescent="0.2">
      <c r="A28" s="12">
        <v>22</v>
      </c>
      <c r="B28" s="12">
        <v>22</v>
      </c>
      <c r="C28" s="20" t="s">
        <v>115</v>
      </c>
      <c r="D28" s="27">
        <f t="shared" si="1"/>
        <v>184504.55313999997</v>
      </c>
      <c r="E28" s="27">
        <f t="shared" si="2"/>
        <v>62375.468809999998</v>
      </c>
      <c r="F28" s="21">
        <f t="shared" si="3"/>
        <v>33.807007875122842</v>
      </c>
      <c r="G28" s="21">
        <v>21728.670999999998</v>
      </c>
      <c r="H28" s="21">
        <v>7319.0207799999998</v>
      </c>
      <c r="I28" s="21">
        <f t="shared" si="4"/>
        <v>33.68370196225991</v>
      </c>
      <c r="J28" s="21">
        <v>117588.25137</v>
      </c>
      <c r="K28" s="21">
        <v>40324.47135</v>
      </c>
      <c r="L28" s="21">
        <f t="shared" si="10"/>
        <v>34.292942432757265</v>
      </c>
      <c r="M28" s="21">
        <v>9795.2819999999992</v>
      </c>
      <c r="N28" s="21">
        <v>3514.7744600000001</v>
      </c>
      <c r="O28" s="21">
        <f t="shared" si="11"/>
        <v>35.882320284398148</v>
      </c>
      <c r="P28" s="21">
        <v>6504.2467699999997</v>
      </c>
      <c r="Q28" s="21">
        <v>2265.3928799999999</v>
      </c>
      <c r="R28" s="21">
        <f t="shared" si="0"/>
        <v>34.829442364469202</v>
      </c>
      <c r="S28" s="21">
        <v>11301.454</v>
      </c>
      <c r="T28" s="21">
        <v>3956.7028</v>
      </c>
      <c r="U28" s="21">
        <f t="shared" si="12"/>
        <v>35.01056412741228</v>
      </c>
      <c r="V28" s="21">
        <v>3444.44</v>
      </c>
      <c r="W28" s="21">
        <v>1363.0899199999999</v>
      </c>
      <c r="X28" s="21">
        <f t="shared" si="13"/>
        <v>39.573629385328232</v>
      </c>
      <c r="Y28" s="21">
        <v>7018.0519999999997</v>
      </c>
      <c r="Z28" s="21">
        <v>1813.15365</v>
      </c>
      <c r="AA28" s="21">
        <f t="shared" si="14"/>
        <v>25.835568758966165</v>
      </c>
      <c r="AB28" s="21">
        <v>175</v>
      </c>
      <c r="AC28" s="21">
        <v>73.926699999999997</v>
      </c>
      <c r="AD28" s="21">
        <f t="shared" si="15"/>
        <v>42.243828571428573</v>
      </c>
      <c r="AE28" s="21">
        <v>0</v>
      </c>
      <c r="AF28" s="21">
        <v>0</v>
      </c>
      <c r="AG28" s="21"/>
      <c r="AH28" s="21">
        <v>2632.393</v>
      </c>
      <c r="AI28" s="21">
        <v>207.21059</v>
      </c>
      <c r="AJ28" s="21">
        <f t="shared" si="16"/>
        <v>7.8715674293314111</v>
      </c>
      <c r="AK28" s="21">
        <v>1000</v>
      </c>
      <c r="AL28" s="21">
        <v>81.636420000000001</v>
      </c>
      <c r="AM28" s="21">
        <f t="shared" si="8"/>
        <v>8.1636419999999994</v>
      </c>
      <c r="AN28" s="21">
        <v>0</v>
      </c>
      <c r="AO28" s="21">
        <v>0</v>
      </c>
      <c r="AP28" s="21"/>
      <c r="AQ28" s="21">
        <v>45.52</v>
      </c>
      <c r="AR28" s="21">
        <v>21.52</v>
      </c>
      <c r="AS28" s="21">
        <f t="shared" si="17"/>
        <v>47.27592267135325</v>
      </c>
      <c r="AT28" s="21">
        <v>0</v>
      </c>
      <c r="AU28" s="21">
        <v>0</v>
      </c>
      <c r="AV28" s="21"/>
      <c r="AW28" s="21">
        <v>3051.2429999999999</v>
      </c>
      <c r="AX28" s="21">
        <v>961.55880000000002</v>
      </c>
      <c r="AY28" s="21">
        <f t="shared" si="9"/>
        <v>31.513674918713459</v>
      </c>
      <c r="AZ28" s="21">
        <v>0</v>
      </c>
      <c r="BA28" s="21">
        <v>0</v>
      </c>
      <c r="BB28" s="21"/>
      <c r="BC28" s="21">
        <v>220</v>
      </c>
      <c r="BD28" s="21">
        <v>73.010460000000009</v>
      </c>
      <c r="BE28" s="21">
        <f t="shared" si="18"/>
        <v>33.186572727272733</v>
      </c>
      <c r="BF28" s="21">
        <v>0</v>
      </c>
      <c r="BG28" s="21">
        <v>0</v>
      </c>
      <c r="BH28" s="21"/>
      <c r="BI28" s="21">
        <v>0</v>
      </c>
      <c r="BJ28" s="21">
        <v>0</v>
      </c>
      <c r="BK28" s="21"/>
      <c r="BL28" s="21">
        <v>0</v>
      </c>
      <c r="BM28" s="21">
        <v>400</v>
      </c>
      <c r="BN28" s="21" t="s">
        <v>91</v>
      </c>
      <c r="BP28" s="26">
        <v>63094366.619999997</v>
      </c>
      <c r="BQ28" s="26">
        <f t="shared" si="7"/>
        <v>-121410.18651999997</v>
      </c>
    </row>
    <row r="29" spans="1:69" x14ac:dyDescent="0.2">
      <c r="A29" s="12">
        <v>23</v>
      </c>
      <c r="B29" s="12">
        <v>23</v>
      </c>
      <c r="C29" s="20" t="s">
        <v>116</v>
      </c>
      <c r="D29" s="27">
        <f t="shared" si="1"/>
        <v>48171.75</v>
      </c>
      <c r="E29" s="27">
        <f t="shared" si="2"/>
        <v>12497.41289</v>
      </c>
      <c r="F29" s="21">
        <f t="shared" si="3"/>
        <v>25.943447954454633</v>
      </c>
      <c r="G29" s="21">
        <v>11210.093999999999</v>
      </c>
      <c r="H29" s="21">
        <v>3327.1288399999999</v>
      </c>
      <c r="I29" s="21">
        <f t="shared" si="4"/>
        <v>29.679758617545936</v>
      </c>
      <c r="J29" s="21">
        <v>25468.733</v>
      </c>
      <c r="K29" s="21">
        <v>5958.6138200000005</v>
      </c>
      <c r="L29" s="21">
        <f t="shared" si="10"/>
        <v>23.395799940264013</v>
      </c>
      <c r="M29" s="21">
        <v>2705.2420000000002</v>
      </c>
      <c r="N29" s="21">
        <v>860.27872000000002</v>
      </c>
      <c r="O29" s="21">
        <f t="shared" si="11"/>
        <v>31.800434859432169</v>
      </c>
      <c r="P29" s="21">
        <v>3624.1410000000001</v>
      </c>
      <c r="Q29" s="21">
        <v>902.82432999999992</v>
      </c>
      <c r="R29" s="21">
        <f t="shared" si="0"/>
        <v>24.91140190185757</v>
      </c>
      <c r="S29" s="21">
        <v>2380.087</v>
      </c>
      <c r="T29" s="21">
        <v>709.41316000000006</v>
      </c>
      <c r="U29" s="21">
        <f t="shared" si="12"/>
        <v>29.806186076391327</v>
      </c>
      <c r="V29" s="21">
        <v>5</v>
      </c>
      <c r="W29" s="21">
        <v>0</v>
      </c>
      <c r="X29" s="21">
        <f t="shared" si="13"/>
        <v>0</v>
      </c>
      <c r="Y29" s="21">
        <v>1180.703</v>
      </c>
      <c r="Z29" s="21">
        <v>263.9984</v>
      </c>
      <c r="AA29" s="21">
        <f t="shared" si="14"/>
        <v>22.359424851126832</v>
      </c>
      <c r="AB29" s="21">
        <v>0</v>
      </c>
      <c r="AC29" s="21">
        <v>0</v>
      </c>
      <c r="AD29" s="21"/>
      <c r="AE29" s="21">
        <v>0</v>
      </c>
      <c r="AF29" s="21">
        <v>0</v>
      </c>
      <c r="AG29" s="21"/>
      <c r="AH29" s="21">
        <v>349.44499999999999</v>
      </c>
      <c r="AI29" s="21">
        <v>172.33381</v>
      </c>
      <c r="AJ29" s="21">
        <f t="shared" si="16"/>
        <v>49.316433201219077</v>
      </c>
      <c r="AK29" s="21">
        <v>128.608</v>
      </c>
      <c r="AL29" s="21">
        <v>0</v>
      </c>
      <c r="AM29" s="21">
        <f t="shared" si="8"/>
        <v>0</v>
      </c>
      <c r="AN29" s="21">
        <v>0</v>
      </c>
      <c r="AO29" s="21">
        <v>0</v>
      </c>
      <c r="AP29" s="21"/>
      <c r="AQ29" s="21">
        <v>171.626</v>
      </c>
      <c r="AR29" s="21">
        <v>0</v>
      </c>
      <c r="AS29" s="21">
        <f t="shared" si="17"/>
        <v>0</v>
      </c>
      <c r="AT29" s="21">
        <v>0</v>
      </c>
      <c r="AU29" s="21">
        <v>0</v>
      </c>
      <c r="AV29" s="21"/>
      <c r="AW29" s="21">
        <v>893.07100000000003</v>
      </c>
      <c r="AX29" s="21">
        <v>298.14181000000002</v>
      </c>
      <c r="AY29" s="21">
        <f t="shared" si="9"/>
        <v>33.383886611478822</v>
      </c>
      <c r="AZ29" s="21">
        <v>30</v>
      </c>
      <c r="BA29" s="21">
        <v>0</v>
      </c>
      <c r="BB29" s="21">
        <f t="shared" si="6"/>
        <v>0</v>
      </c>
      <c r="BC29" s="21">
        <v>25</v>
      </c>
      <c r="BD29" s="21">
        <v>0</v>
      </c>
      <c r="BE29" s="21">
        <f t="shared" si="18"/>
        <v>0</v>
      </c>
      <c r="BF29" s="21">
        <v>0</v>
      </c>
      <c r="BG29" s="21">
        <v>0</v>
      </c>
      <c r="BH29" s="21"/>
      <c r="BI29" s="21">
        <v>0</v>
      </c>
      <c r="BJ29" s="21">
        <v>0</v>
      </c>
      <c r="BK29" s="21"/>
      <c r="BL29" s="21">
        <v>0</v>
      </c>
      <c r="BM29" s="21">
        <v>4.68</v>
      </c>
      <c r="BN29" s="21" t="s">
        <v>91</v>
      </c>
      <c r="BP29" s="26">
        <v>50558464.930000007</v>
      </c>
      <c r="BQ29" s="26">
        <f t="shared" si="7"/>
        <v>2386.7149300000092</v>
      </c>
    </row>
    <row r="30" spans="1:69" x14ac:dyDescent="0.2">
      <c r="A30" s="12">
        <v>24</v>
      </c>
      <c r="B30" s="12">
        <v>24</v>
      </c>
      <c r="C30" s="20" t="s">
        <v>117</v>
      </c>
      <c r="D30" s="27">
        <f t="shared" si="1"/>
        <v>194333.81435999999</v>
      </c>
      <c r="E30" s="27">
        <f t="shared" si="2"/>
        <v>57892.942790000001</v>
      </c>
      <c r="F30" s="21">
        <f t="shared" si="3"/>
        <v>29.790462859311933</v>
      </c>
      <c r="G30" s="21">
        <v>26529.07877</v>
      </c>
      <c r="H30" s="21">
        <v>8071.9499000000005</v>
      </c>
      <c r="I30" s="21">
        <f t="shared" si="4"/>
        <v>30.426800606163678</v>
      </c>
      <c r="J30" s="21">
        <v>116033.52359</v>
      </c>
      <c r="K30" s="21">
        <v>36754.276250000003</v>
      </c>
      <c r="L30" s="21">
        <f t="shared" si="10"/>
        <v>31.675566778330221</v>
      </c>
      <c r="M30" s="21">
        <v>12450.616</v>
      </c>
      <c r="N30" s="21">
        <v>4731.82215</v>
      </c>
      <c r="O30" s="21">
        <f t="shared" si="11"/>
        <v>38.004723220120198</v>
      </c>
      <c r="P30" s="21">
        <v>10128.299999999999</v>
      </c>
      <c r="Q30" s="21">
        <v>3285.6083199999998</v>
      </c>
      <c r="R30" s="21">
        <f t="shared" si="0"/>
        <v>32.439879545432106</v>
      </c>
      <c r="S30" s="21">
        <v>7526.58</v>
      </c>
      <c r="T30" s="21">
        <v>2397.9433399999998</v>
      </c>
      <c r="U30" s="21">
        <f t="shared" si="12"/>
        <v>31.85966720608829</v>
      </c>
      <c r="V30" s="21">
        <v>0</v>
      </c>
      <c r="W30" s="21">
        <v>0</v>
      </c>
      <c r="X30" s="21"/>
      <c r="Y30" s="21">
        <v>10130.6</v>
      </c>
      <c r="Z30" s="21">
        <v>1989.8462</v>
      </c>
      <c r="AA30" s="21">
        <f t="shared" si="14"/>
        <v>19.641938285985034</v>
      </c>
      <c r="AB30" s="21">
        <v>195</v>
      </c>
      <c r="AC30" s="21">
        <v>92.284800000000004</v>
      </c>
      <c r="AD30" s="21">
        <f t="shared" si="15"/>
        <v>47.325538461538464</v>
      </c>
      <c r="AE30" s="21">
        <v>0</v>
      </c>
      <c r="AF30" s="21">
        <v>0</v>
      </c>
      <c r="AG30" s="21"/>
      <c r="AH30" s="21">
        <v>1799</v>
      </c>
      <c r="AI30" s="21">
        <v>0</v>
      </c>
      <c r="AJ30" s="21">
        <f t="shared" si="16"/>
        <v>0</v>
      </c>
      <c r="AK30" s="21">
        <v>8647</v>
      </c>
      <c r="AL30" s="21">
        <v>518.17246</v>
      </c>
      <c r="AM30" s="21">
        <f t="shared" si="8"/>
        <v>5.992511391233954</v>
      </c>
      <c r="AN30" s="21">
        <v>0</v>
      </c>
      <c r="AO30" s="21">
        <v>0</v>
      </c>
      <c r="AP30" s="21"/>
      <c r="AQ30" s="21">
        <v>21.116</v>
      </c>
      <c r="AR30" s="21">
        <v>21.116</v>
      </c>
      <c r="AS30" s="21">
        <f t="shared" si="17"/>
        <v>100</v>
      </c>
      <c r="AT30" s="21">
        <v>0</v>
      </c>
      <c r="AU30" s="21">
        <v>0</v>
      </c>
      <c r="AV30" s="21"/>
      <c r="AW30" s="21">
        <v>0</v>
      </c>
      <c r="AX30" s="21">
        <v>0</v>
      </c>
      <c r="AY30" s="21"/>
      <c r="AZ30" s="21">
        <v>192.5</v>
      </c>
      <c r="BA30" s="21">
        <v>29.923369999999998</v>
      </c>
      <c r="BB30" s="21">
        <f t="shared" si="6"/>
        <v>15.54460779220779</v>
      </c>
      <c r="BC30" s="21">
        <v>680.5</v>
      </c>
      <c r="BD30" s="21">
        <v>0</v>
      </c>
      <c r="BE30" s="21">
        <f t="shared" si="18"/>
        <v>0</v>
      </c>
      <c r="BF30" s="21">
        <v>0</v>
      </c>
      <c r="BG30" s="21">
        <v>0</v>
      </c>
      <c r="BH30" s="21"/>
      <c r="BI30" s="21">
        <v>0</v>
      </c>
      <c r="BJ30" s="21">
        <v>0</v>
      </c>
      <c r="BK30" s="21"/>
      <c r="BL30" s="21">
        <v>0</v>
      </c>
      <c r="BM30" s="21">
        <v>0</v>
      </c>
      <c r="BN30" s="21" t="s">
        <v>91</v>
      </c>
      <c r="BP30" s="26">
        <v>43890532.82</v>
      </c>
      <c r="BQ30" s="26">
        <f t="shared" si="7"/>
        <v>-150443.28154</v>
      </c>
    </row>
    <row r="31" spans="1:69" x14ac:dyDescent="0.2">
      <c r="A31" s="12">
        <v>25</v>
      </c>
      <c r="B31" s="12">
        <v>25</v>
      </c>
      <c r="C31" s="20" t="s">
        <v>118</v>
      </c>
      <c r="D31" s="27">
        <f t="shared" si="1"/>
        <v>99922.455000000002</v>
      </c>
      <c r="E31" s="27">
        <f t="shared" si="2"/>
        <v>24603.249709999996</v>
      </c>
      <c r="F31" s="21">
        <f t="shared" si="3"/>
        <v>24.622343105961512</v>
      </c>
      <c r="G31" s="21">
        <v>21914.048999999999</v>
      </c>
      <c r="H31" s="21">
        <v>6192.7810599999993</v>
      </c>
      <c r="I31" s="21">
        <f t="shared" si="4"/>
        <v>28.25941048137658</v>
      </c>
      <c r="J31" s="21">
        <v>50390.317000000003</v>
      </c>
      <c r="K31" s="21">
        <v>13418.86375</v>
      </c>
      <c r="L31" s="21">
        <f t="shared" si="10"/>
        <v>26.629845868998999</v>
      </c>
      <c r="M31" s="21">
        <v>3733.7719999999999</v>
      </c>
      <c r="N31" s="21">
        <v>1047.50955</v>
      </c>
      <c r="O31" s="21">
        <f t="shared" si="11"/>
        <v>28.054995055938072</v>
      </c>
      <c r="P31" s="21">
        <v>7655.8739999999998</v>
      </c>
      <c r="Q31" s="21">
        <v>1560.7906599999999</v>
      </c>
      <c r="R31" s="21">
        <f t="shared" si="0"/>
        <v>20.386838393630825</v>
      </c>
      <c r="S31" s="21">
        <v>5982.9889999999996</v>
      </c>
      <c r="T31" s="21">
        <v>1754.3773600000002</v>
      </c>
      <c r="U31" s="21">
        <f t="shared" si="12"/>
        <v>29.322757571508156</v>
      </c>
      <c r="V31" s="21">
        <v>39</v>
      </c>
      <c r="W31" s="21">
        <v>23.9</v>
      </c>
      <c r="X31" s="21">
        <f t="shared" si="13"/>
        <v>61.282051282051277</v>
      </c>
      <c r="Y31" s="21">
        <v>3060.518</v>
      </c>
      <c r="Z31" s="21">
        <v>510.19504000000001</v>
      </c>
      <c r="AA31" s="21">
        <f t="shared" si="14"/>
        <v>16.670218570843236</v>
      </c>
      <c r="AB31" s="21">
        <v>330</v>
      </c>
      <c r="AC31" s="21">
        <v>44.65202</v>
      </c>
      <c r="AD31" s="21">
        <f t="shared" si="15"/>
        <v>13.530915151515153</v>
      </c>
      <c r="AE31" s="21">
        <v>500</v>
      </c>
      <c r="AF31" s="21">
        <v>0</v>
      </c>
      <c r="AG31" s="21">
        <f t="shared" ref="AG31" si="20">AF31/AE31*100</f>
        <v>0</v>
      </c>
      <c r="AH31" s="21">
        <v>4224.2969999999996</v>
      </c>
      <c r="AI31" s="21">
        <v>35.160269999999997</v>
      </c>
      <c r="AJ31" s="21">
        <f t="shared" si="16"/>
        <v>0.83233423218111791</v>
      </c>
      <c r="AK31" s="21">
        <v>1500</v>
      </c>
      <c r="AL31" s="21">
        <v>0</v>
      </c>
      <c r="AM31" s="21"/>
      <c r="AN31" s="21">
        <v>0</v>
      </c>
      <c r="AO31" s="21">
        <v>0</v>
      </c>
      <c r="AP31" s="21"/>
      <c r="AQ31" s="21">
        <v>170</v>
      </c>
      <c r="AR31" s="21">
        <v>10</v>
      </c>
      <c r="AS31" s="21">
        <f t="shared" si="17"/>
        <v>5.8823529411764701</v>
      </c>
      <c r="AT31" s="21">
        <v>0</v>
      </c>
      <c r="AU31" s="21">
        <v>0</v>
      </c>
      <c r="AV31" s="21"/>
      <c r="AW31" s="21">
        <v>368.76900000000001</v>
      </c>
      <c r="AX31" s="21">
        <v>5.0199999999999996</v>
      </c>
      <c r="AY31" s="21">
        <f t="shared" si="9"/>
        <v>1.3612857913761731</v>
      </c>
      <c r="AZ31" s="21">
        <v>0</v>
      </c>
      <c r="BA31" s="21">
        <v>0</v>
      </c>
      <c r="BB31" s="21"/>
      <c r="BC31" s="21">
        <v>52.87</v>
      </c>
      <c r="BD31" s="21">
        <v>0</v>
      </c>
      <c r="BE31" s="21">
        <f t="shared" si="18"/>
        <v>0</v>
      </c>
      <c r="BF31" s="21">
        <v>0</v>
      </c>
      <c r="BG31" s="21">
        <v>0</v>
      </c>
      <c r="BH31" s="21"/>
      <c r="BI31" s="21">
        <v>0</v>
      </c>
      <c r="BJ31" s="21">
        <v>0</v>
      </c>
      <c r="BK31" s="21"/>
      <c r="BL31" s="21">
        <v>0</v>
      </c>
      <c r="BM31" s="21">
        <v>0</v>
      </c>
      <c r="BN31" s="21" t="s">
        <v>91</v>
      </c>
      <c r="BP31" s="26">
        <v>43311240.519999996</v>
      </c>
      <c r="BQ31" s="26">
        <f t="shared" si="7"/>
        <v>-56611.214480000002</v>
      </c>
    </row>
    <row r="32" spans="1:69" x14ac:dyDescent="0.2">
      <c r="A32" s="12">
        <v>26</v>
      </c>
      <c r="B32" s="12">
        <v>26</v>
      </c>
      <c r="C32" s="20" t="s">
        <v>119</v>
      </c>
      <c r="D32" s="27">
        <f t="shared" si="1"/>
        <v>30261.244719999999</v>
      </c>
      <c r="E32" s="27">
        <f t="shared" si="2"/>
        <v>8083.219939999999</v>
      </c>
      <c r="F32" s="21">
        <f t="shared" si="3"/>
        <v>26.711458880135581</v>
      </c>
      <c r="G32" s="21">
        <v>5682.8680000000004</v>
      </c>
      <c r="H32" s="21">
        <v>1558.50152</v>
      </c>
      <c r="I32" s="21">
        <f t="shared" si="4"/>
        <v>27.424559570977188</v>
      </c>
      <c r="J32" s="21">
        <v>16768.924999999999</v>
      </c>
      <c r="K32" s="21">
        <v>5184.4386199999999</v>
      </c>
      <c r="L32" s="21">
        <f t="shared" si="10"/>
        <v>30.916940829540358</v>
      </c>
      <c r="M32" s="21">
        <v>0</v>
      </c>
      <c r="N32" s="21">
        <v>0</v>
      </c>
      <c r="O32" s="21"/>
      <c r="P32" s="21">
        <v>1382.1679999999999</v>
      </c>
      <c r="Q32" s="21">
        <v>307.40340999999995</v>
      </c>
      <c r="R32" s="21">
        <f t="shared" si="0"/>
        <v>22.240669006951396</v>
      </c>
      <c r="S32" s="21">
        <v>2487.7873</v>
      </c>
      <c r="T32" s="21">
        <v>879.92714000000001</v>
      </c>
      <c r="U32" s="21">
        <f t="shared" si="12"/>
        <v>35.36987024574006</v>
      </c>
      <c r="V32" s="21">
        <v>100</v>
      </c>
      <c r="W32" s="21">
        <v>14.92</v>
      </c>
      <c r="X32" s="21">
        <f t="shared" si="13"/>
        <v>14.92</v>
      </c>
      <c r="Y32" s="21">
        <v>3789.4964199999999</v>
      </c>
      <c r="Z32" s="21">
        <v>138.02924999999999</v>
      </c>
      <c r="AA32" s="21">
        <f t="shared" si="14"/>
        <v>3.6424166881783195</v>
      </c>
      <c r="AB32" s="21">
        <v>0</v>
      </c>
      <c r="AC32" s="21">
        <v>0</v>
      </c>
      <c r="AD32" s="21"/>
      <c r="AE32" s="21">
        <v>0</v>
      </c>
      <c r="AF32" s="21">
        <v>0</v>
      </c>
      <c r="AG32" s="21"/>
      <c r="AH32" s="21">
        <v>0</v>
      </c>
      <c r="AI32" s="21">
        <v>0</v>
      </c>
      <c r="AJ32" s="21"/>
      <c r="AK32" s="21">
        <v>0</v>
      </c>
      <c r="AL32" s="21">
        <v>0</v>
      </c>
      <c r="AM32" s="21"/>
      <c r="AN32" s="21">
        <v>0</v>
      </c>
      <c r="AO32" s="21">
        <v>0</v>
      </c>
      <c r="AP32" s="21"/>
      <c r="AQ32" s="21">
        <v>50</v>
      </c>
      <c r="AR32" s="21">
        <v>0</v>
      </c>
      <c r="AS32" s="21"/>
      <c r="AT32" s="21">
        <v>0</v>
      </c>
      <c r="AU32" s="21">
        <v>0</v>
      </c>
      <c r="AV32" s="21"/>
      <c r="AW32" s="21">
        <v>0</v>
      </c>
      <c r="AX32" s="21">
        <v>0</v>
      </c>
      <c r="AY32" s="21"/>
      <c r="AZ32" s="21">
        <v>0</v>
      </c>
      <c r="BA32" s="21">
        <v>0</v>
      </c>
      <c r="BB32" s="21"/>
      <c r="BC32" s="21">
        <v>0</v>
      </c>
      <c r="BD32" s="21">
        <v>0</v>
      </c>
      <c r="BE32" s="21"/>
      <c r="BF32" s="21">
        <v>0</v>
      </c>
      <c r="BG32" s="21">
        <v>0</v>
      </c>
      <c r="BH32" s="21"/>
      <c r="BI32" s="21">
        <v>0</v>
      </c>
      <c r="BJ32" s="21">
        <v>0</v>
      </c>
      <c r="BK32" s="21"/>
      <c r="BL32" s="21">
        <v>0</v>
      </c>
      <c r="BM32" s="21">
        <v>0</v>
      </c>
      <c r="BN32" s="21" t="s">
        <v>91</v>
      </c>
      <c r="BP32" s="26">
        <v>79523260.960000008</v>
      </c>
      <c r="BQ32" s="26">
        <f t="shared" si="7"/>
        <v>49262.016240000012</v>
      </c>
    </row>
    <row r="33" spans="1:69" x14ac:dyDescent="0.2">
      <c r="A33" s="12">
        <v>27</v>
      </c>
      <c r="B33" s="12">
        <v>27</v>
      </c>
      <c r="C33" s="20" t="s">
        <v>120</v>
      </c>
      <c r="D33" s="27">
        <f t="shared" si="1"/>
        <v>47504.471109999999</v>
      </c>
      <c r="E33" s="27">
        <f t="shared" si="2"/>
        <v>13312.672890000002</v>
      </c>
      <c r="F33" s="21">
        <f t="shared" si="3"/>
        <v>28.024041903705349</v>
      </c>
      <c r="G33" s="21">
        <v>5583.3779999999997</v>
      </c>
      <c r="H33" s="21">
        <v>1600.1673400000002</v>
      </c>
      <c r="I33" s="21">
        <f t="shared" si="4"/>
        <v>28.659484276364601</v>
      </c>
      <c r="J33" s="21">
        <v>25198.149699999998</v>
      </c>
      <c r="K33" s="21">
        <v>6841.5122899999997</v>
      </c>
      <c r="L33" s="21">
        <f t="shared" si="10"/>
        <v>27.150851834172574</v>
      </c>
      <c r="M33" s="21">
        <v>2718.55</v>
      </c>
      <c r="N33" s="21">
        <v>816.08071999999993</v>
      </c>
      <c r="O33" s="21">
        <f t="shared" si="11"/>
        <v>30.018970407018443</v>
      </c>
      <c r="P33" s="21">
        <v>915.02</v>
      </c>
      <c r="Q33" s="21">
        <v>139.57425000000001</v>
      </c>
      <c r="R33" s="21">
        <f t="shared" si="0"/>
        <v>15.253682979607003</v>
      </c>
      <c r="S33" s="21">
        <v>3500.77</v>
      </c>
      <c r="T33" s="21">
        <v>933.46884999999997</v>
      </c>
      <c r="U33" s="21">
        <f t="shared" si="12"/>
        <v>26.664672343512997</v>
      </c>
      <c r="V33" s="21">
        <v>60</v>
      </c>
      <c r="W33" s="21">
        <v>0</v>
      </c>
      <c r="X33" s="21">
        <f t="shared" si="13"/>
        <v>0</v>
      </c>
      <c r="Y33" s="21">
        <v>1417.3494099999998</v>
      </c>
      <c r="Z33" s="21">
        <v>184.59004999999999</v>
      </c>
      <c r="AA33" s="21">
        <f t="shared" si="14"/>
        <v>13.023609330038106</v>
      </c>
      <c r="AB33" s="21">
        <v>130</v>
      </c>
      <c r="AC33" s="21">
        <v>53.299699999999994</v>
      </c>
      <c r="AD33" s="21">
        <f t="shared" si="15"/>
        <v>40.999769230769232</v>
      </c>
      <c r="AE33" s="21">
        <v>0</v>
      </c>
      <c r="AF33" s="21">
        <v>0</v>
      </c>
      <c r="AG33" s="21"/>
      <c r="AH33" s="21">
        <v>1476.2539999999999</v>
      </c>
      <c r="AI33" s="21">
        <v>70.92</v>
      </c>
      <c r="AJ33" s="21">
        <f t="shared" si="16"/>
        <v>4.8040513353393122</v>
      </c>
      <c r="AK33" s="21">
        <v>5920</v>
      </c>
      <c r="AL33" s="21">
        <v>0</v>
      </c>
      <c r="AM33" s="21">
        <f t="shared" si="8"/>
        <v>0</v>
      </c>
      <c r="AN33" s="21">
        <v>0</v>
      </c>
      <c r="AO33" s="21">
        <v>0</v>
      </c>
      <c r="AP33" s="21"/>
      <c r="AQ33" s="21">
        <v>115</v>
      </c>
      <c r="AR33" s="21">
        <v>0</v>
      </c>
      <c r="AS33" s="21">
        <f t="shared" si="17"/>
        <v>0</v>
      </c>
      <c r="AT33" s="21">
        <v>0</v>
      </c>
      <c r="AU33" s="21">
        <v>0</v>
      </c>
      <c r="AV33" s="21"/>
      <c r="AW33" s="21">
        <v>0</v>
      </c>
      <c r="AX33" s="21">
        <v>0</v>
      </c>
      <c r="AY33" s="21"/>
      <c r="AZ33" s="21">
        <v>100</v>
      </c>
      <c r="BA33" s="21">
        <v>30.259689999999999</v>
      </c>
      <c r="BB33" s="21">
        <f t="shared" si="6"/>
        <v>30.259689999999999</v>
      </c>
      <c r="BC33" s="21">
        <v>370</v>
      </c>
      <c r="BD33" s="21">
        <v>0</v>
      </c>
      <c r="BE33" s="21">
        <f t="shared" si="18"/>
        <v>0</v>
      </c>
      <c r="BF33" s="21">
        <v>0</v>
      </c>
      <c r="BG33" s="21">
        <v>0</v>
      </c>
      <c r="BH33" s="21"/>
      <c r="BI33" s="21">
        <v>0</v>
      </c>
      <c r="BJ33" s="21">
        <v>0</v>
      </c>
      <c r="BK33" s="21"/>
      <c r="BL33" s="21">
        <v>0</v>
      </c>
      <c r="BM33" s="21">
        <v>2642.8</v>
      </c>
      <c r="BN33" s="21" t="s">
        <v>91</v>
      </c>
      <c r="BP33" s="26">
        <v>69367021.629999995</v>
      </c>
      <c r="BQ33" s="26">
        <f t="shared" si="7"/>
        <v>21862.55051999999</v>
      </c>
    </row>
    <row r="34" spans="1:69" x14ac:dyDescent="0.2">
      <c r="A34" s="12">
        <v>28</v>
      </c>
      <c r="B34" s="12">
        <v>28</v>
      </c>
      <c r="C34" s="20" t="s">
        <v>121</v>
      </c>
      <c r="D34" s="27">
        <f t="shared" si="1"/>
        <v>120265.16800999999</v>
      </c>
      <c r="E34" s="27">
        <f t="shared" si="2"/>
        <v>34904.986829999994</v>
      </c>
      <c r="F34" s="21">
        <f t="shared" si="3"/>
        <v>29.023355147267292</v>
      </c>
      <c r="G34" s="21">
        <v>24405.375</v>
      </c>
      <c r="H34" s="21">
        <v>8581.8613499999992</v>
      </c>
      <c r="I34" s="21">
        <f t="shared" si="4"/>
        <v>35.163816782163757</v>
      </c>
      <c r="J34" s="21">
        <v>59719.910630000006</v>
      </c>
      <c r="K34" s="21">
        <v>15992.341289999998</v>
      </c>
      <c r="L34" s="21">
        <f t="shared" si="10"/>
        <v>26.778910285184391</v>
      </c>
      <c r="M34" s="21">
        <v>4381.643</v>
      </c>
      <c r="N34" s="21">
        <v>1448.0667100000001</v>
      </c>
      <c r="O34" s="21">
        <f t="shared" si="11"/>
        <v>33.048486834732998</v>
      </c>
      <c r="P34" s="21">
        <v>8727.0515199999991</v>
      </c>
      <c r="Q34" s="21">
        <v>2560.6410299999998</v>
      </c>
      <c r="R34" s="21">
        <f t="shared" si="0"/>
        <v>29.341422175997423</v>
      </c>
      <c r="S34" s="21">
        <v>10929.598679999999</v>
      </c>
      <c r="T34" s="21">
        <v>3534.6350400000001</v>
      </c>
      <c r="U34" s="21">
        <f t="shared" si="12"/>
        <v>32.340025864517841</v>
      </c>
      <c r="V34" s="21">
        <v>560.81500000000005</v>
      </c>
      <c r="W34" s="21">
        <v>109.49688</v>
      </c>
      <c r="X34" s="21">
        <f t="shared" si="13"/>
        <v>19.524599021067552</v>
      </c>
      <c r="Y34" s="21">
        <v>8810.4240000000009</v>
      </c>
      <c r="Z34" s="21">
        <v>1944.21974</v>
      </c>
      <c r="AA34" s="21">
        <f t="shared" si="14"/>
        <v>22.067266456188712</v>
      </c>
      <c r="AB34" s="21">
        <v>96.456000000000003</v>
      </c>
      <c r="AC34" s="21">
        <v>63.99653</v>
      </c>
      <c r="AD34" s="21">
        <f t="shared" si="15"/>
        <v>66.347899560421325</v>
      </c>
      <c r="AE34" s="21">
        <v>0</v>
      </c>
      <c r="AF34" s="21">
        <v>0</v>
      </c>
      <c r="AG34" s="21"/>
      <c r="AH34" s="21">
        <v>835.17600000000004</v>
      </c>
      <c r="AI34" s="21">
        <v>112.62</v>
      </c>
      <c r="AJ34" s="21">
        <f t="shared" si="16"/>
        <v>13.484582890312941</v>
      </c>
      <c r="AK34" s="21">
        <v>1570.396</v>
      </c>
      <c r="AL34" s="21">
        <v>36.896260000000005</v>
      </c>
      <c r="AM34" s="21">
        <f t="shared" si="8"/>
        <v>2.3494876451544711</v>
      </c>
      <c r="AN34" s="21">
        <v>0</v>
      </c>
      <c r="AO34" s="21">
        <v>0</v>
      </c>
      <c r="AP34" s="21"/>
      <c r="AQ34" s="21">
        <v>19.63918</v>
      </c>
      <c r="AR34" s="21">
        <v>10.212</v>
      </c>
      <c r="AS34" s="21">
        <f t="shared" si="17"/>
        <v>51.99809768024938</v>
      </c>
      <c r="AT34" s="21">
        <v>0</v>
      </c>
      <c r="AU34" s="21">
        <v>0</v>
      </c>
      <c r="AV34" s="21"/>
      <c r="AW34" s="21">
        <v>0</v>
      </c>
      <c r="AX34" s="21">
        <v>0</v>
      </c>
      <c r="AY34" s="21"/>
      <c r="AZ34" s="21">
        <v>10</v>
      </c>
      <c r="BA34" s="21">
        <v>0</v>
      </c>
      <c r="BB34" s="21"/>
      <c r="BC34" s="21">
        <v>198.68299999999999</v>
      </c>
      <c r="BD34" s="21">
        <v>0</v>
      </c>
      <c r="BE34" s="21">
        <f t="shared" si="18"/>
        <v>0</v>
      </c>
      <c r="BF34" s="21">
        <v>0</v>
      </c>
      <c r="BG34" s="21">
        <v>0</v>
      </c>
      <c r="BH34" s="21"/>
      <c r="BI34" s="21">
        <v>0</v>
      </c>
      <c r="BJ34" s="21">
        <v>0</v>
      </c>
      <c r="BK34" s="21"/>
      <c r="BL34" s="21">
        <v>0</v>
      </c>
      <c r="BM34" s="21">
        <v>510</v>
      </c>
      <c r="BN34" s="21" t="s">
        <v>91</v>
      </c>
      <c r="BP34" s="26">
        <v>49997255.760000005</v>
      </c>
      <c r="BQ34" s="26">
        <f t="shared" si="7"/>
        <v>-70267.912249999994</v>
      </c>
    </row>
    <row r="35" spans="1:69" x14ac:dyDescent="0.2">
      <c r="A35" s="12">
        <v>29</v>
      </c>
      <c r="B35" s="12">
        <v>29</v>
      </c>
      <c r="C35" s="20" t="s">
        <v>122</v>
      </c>
      <c r="D35" s="27">
        <f t="shared" si="1"/>
        <v>49799.761559999999</v>
      </c>
      <c r="E35" s="27">
        <f t="shared" si="2"/>
        <v>13959.431559999999</v>
      </c>
      <c r="F35" s="21">
        <f t="shared" si="3"/>
        <v>28.031121279930883</v>
      </c>
      <c r="G35" s="21">
        <v>11083.47264</v>
      </c>
      <c r="H35" s="21">
        <v>2986.8277400000002</v>
      </c>
      <c r="I35" s="21">
        <f t="shared" si="4"/>
        <v>26.94848299819505</v>
      </c>
      <c r="J35" s="21">
        <v>22683.057000000001</v>
      </c>
      <c r="K35" s="21">
        <v>6550.1892400000006</v>
      </c>
      <c r="L35" s="21">
        <f t="shared" si="10"/>
        <v>28.877012653100508</v>
      </c>
      <c r="M35" s="21">
        <v>1142.9000000000001</v>
      </c>
      <c r="N35" s="21">
        <v>581.55406000000005</v>
      </c>
      <c r="O35" s="21">
        <f t="shared" si="11"/>
        <v>50.884072097296354</v>
      </c>
      <c r="P35" s="21">
        <v>3524.3866000000003</v>
      </c>
      <c r="Q35" s="21">
        <v>573.40807999999993</v>
      </c>
      <c r="R35" s="21">
        <f t="shared" si="0"/>
        <v>16.269727049807756</v>
      </c>
      <c r="S35" s="21">
        <v>4622.9843600000004</v>
      </c>
      <c r="T35" s="21">
        <v>1291.0609999999999</v>
      </c>
      <c r="U35" s="21">
        <f t="shared" si="12"/>
        <v>27.927003413007434</v>
      </c>
      <c r="V35" s="21">
        <v>75</v>
      </c>
      <c r="W35" s="21">
        <v>0</v>
      </c>
      <c r="X35" s="21">
        <f t="shared" si="13"/>
        <v>0</v>
      </c>
      <c r="Y35" s="21">
        <v>3323.9319999999998</v>
      </c>
      <c r="Z35" s="21">
        <v>1666.9102800000001</v>
      </c>
      <c r="AA35" s="21">
        <f t="shared" si="14"/>
        <v>50.14874792865799</v>
      </c>
      <c r="AB35" s="21">
        <v>378</v>
      </c>
      <c r="AC35" s="21">
        <v>52.41</v>
      </c>
      <c r="AD35" s="21">
        <f t="shared" si="15"/>
        <v>13.865079365079364</v>
      </c>
      <c r="AE35" s="21">
        <v>0</v>
      </c>
      <c r="AF35" s="21">
        <v>0</v>
      </c>
      <c r="AG35" s="21"/>
      <c r="AH35" s="21">
        <v>1592.25</v>
      </c>
      <c r="AI35" s="21">
        <v>0</v>
      </c>
      <c r="AJ35" s="21">
        <f t="shared" si="16"/>
        <v>0</v>
      </c>
      <c r="AK35" s="21">
        <v>0</v>
      </c>
      <c r="AL35" s="21">
        <v>0</v>
      </c>
      <c r="AM35" s="21"/>
      <c r="AN35" s="21">
        <v>0</v>
      </c>
      <c r="AO35" s="21">
        <v>0</v>
      </c>
      <c r="AP35" s="21"/>
      <c r="AQ35" s="21">
        <v>566.27</v>
      </c>
      <c r="AR35" s="21">
        <v>48.766440000000003</v>
      </c>
      <c r="AS35" s="21">
        <f t="shared" si="17"/>
        <v>8.6118706624048613</v>
      </c>
      <c r="AT35" s="21">
        <v>0</v>
      </c>
      <c r="AU35" s="21">
        <v>0</v>
      </c>
      <c r="AV35" s="21"/>
      <c r="AW35" s="21">
        <v>681.64200000000005</v>
      </c>
      <c r="AX35" s="21">
        <v>186.13297</v>
      </c>
      <c r="AY35" s="21">
        <f t="shared" si="9"/>
        <v>27.306558281326559</v>
      </c>
      <c r="AZ35" s="21">
        <v>0</v>
      </c>
      <c r="BA35" s="21">
        <v>0</v>
      </c>
      <c r="BB35" s="21"/>
      <c r="BC35" s="21">
        <v>125.86696000000001</v>
      </c>
      <c r="BD35" s="21">
        <v>22.171749999999999</v>
      </c>
      <c r="BE35" s="21">
        <f t="shared" si="18"/>
        <v>17.615226426379092</v>
      </c>
      <c r="BF35" s="21">
        <v>0</v>
      </c>
      <c r="BG35" s="21">
        <v>0</v>
      </c>
      <c r="BH35" s="21"/>
      <c r="BI35" s="21">
        <v>0</v>
      </c>
      <c r="BJ35" s="21">
        <v>0</v>
      </c>
      <c r="BK35" s="21"/>
      <c r="BL35" s="21">
        <v>0</v>
      </c>
      <c r="BM35" s="21">
        <v>0</v>
      </c>
      <c r="BN35" s="21" t="s">
        <v>91</v>
      </c>
      <c r="BP35" s="26">
        <v>38186229.190000005</v>
      </c>
      <c r="BQ35" s="26">
        <f t="shared" si="7"/>
        <v>-11613.532369999994</v>
      </c>
    </row>
    <row r="36" spans="1:69" x14ac:dyDescent="0.2">
      <c r="A36" s="12">
        <v>30</v>
      </c>
      <c r="B36" s="12">
        <v>30</v>
      </c>
      <c r="C36" s="20" t="s">
        <v>123</v>
      </c>
      <c r="D36" s="27">
        <f t="shared" si="1"/>
        <v>107526.76262000002</v>
      </c>
      <c r="E36" s="27">
        <f t="shared" si="2"/>
        <v>31825.497890000002</v>
      </c>
      <c r="F36" s="21">
        <f t="shared" si="3"/>
        <v>29.597745821169593</v>
      </c>
      <c r="G36" s="21">
        <v>15649.076999999999</v>
      </c>
      <c r="H36" s="21">
        <v>4465.2891600000003</v>
      </c>
      <c r="I36" s="21">
        <f t="shared" si="4"/>
        <v>28.533881966329389</v>
      </c>
      <c r="J36" s="21">
        <v>73757.153620000012</v>
      </c>
      <c r="K36" s="21">
        <v>19852.550320000002</v>
      </c>
      <c r="L36" s="21">
        <f t="shared" si="10"/>
        <v>26.916101483906473</v>
      </c>
      <c r="M36" s="21">
        <v>3315.0430000000001</v>
      </c>
      <c r="N36" s="21">
        <v>981.55893000000003</v>
      </c>
      <c r="O36" s="21">
        <f t="shared" si="11"/>
        <v>29.609236742932143</v>
      </c>
      <c r="P36" s="21">
        <v>3438.3429999999998</v>
      </c>
      <c r="Q36" s="21">
        <v>937.0495699999999</v>
      </c>
      <c r="R36" s="21">
        <f t="shared" si="0"/>
        <v>27.252940442532932</v>
      </c>
      <c r="S36" s="21">
        <v>4551.5619999999999</v>
      </c>
      <c r="T36" s="21">
        <v>1064.39184</v>
      </c>
      <c r="U36" s="21">
        <f t="shared" si="12"/>
        <v>23.38519919095906</v>
      </c>
      <c r="V36" s="21">
        <v>2864.6840000000002</v>
      </c>
      <c r="W36" s="21">
        <v>934.23387000000002</v>
      </c>
      <c r="X36" s="21">
        <f t="shared" si="13"/>
        <v>32.612109049375078</v>
      </c>
      <c r="Y36" s="21">
        <v>3902.6489999999999</v>
      </c>
      <c r="Z36" s="21">
        <v>1067.9238</v>
      </c>
      <c r="AA36" s="21">
        <f t="shared" si="14"/>
        <v>27.364075016738632</v>
      </c>
      <c r="AB36" s="21">
        <v>0</v>
      </c>
      <c r="AC36" s="21">
        <v>0</v>
      </c>
      <c r="AD36" s="21"/>
      <c r="AE36" s="21">
        <v>0</v>
      </c>
      <c r="AF36" s="21">
        <v>0</v>
      </c>
      <c r="AG36" s="21"/>
      <c r="AH36" s="21">
        <v>18.501000000000001</v>
      </c>
      <c r="AI36" s="21">
        <v>18.500400000000003</v>
      </c>
      <c r="AJ36" s="21">
        <f t="shared" si="16"/>
        <v>99.996756932057735</v>
      </c>
      <c r="AK36" s="21">
        <v>0</v>
      </c>
      <c r="AL36" s="21">
        <v>0</v>
      </c>
      <c r="AM36" s="21"/>
      <c r="AN36" s="21">
        <v>0</v>
      </c>
      <c r="AO36" s="21">
        <v>0</v>
      </c>
      <c r="AP36" s="21"/>
      <c r="AQ36" s="21">
        <v>11.5</v>
      </c>
      <c r="AR36" s="21">
        <v>0</v>
      </c>
      <c r="AS36" s="21">
        <f t="shared" si="17"/>
        <v>0</v>
      </c>
      <c r="AT36" s="21">
        <v>0</v>
      </c>
      <c r="AU36" s="21">
        <v>0</v>
      </c>
      <c r="AV36" s="21"/>
      <c r="AW36" s="21">
        <v>0</v>
      </c>
      <c r="AX36" s="21">
        <v>0</v>
      </c>
      <c r="AY36" s="21"/>
      <c r="AZ36" s="21">
        <v>0</v>
      </c>
      <c r="BA36" s="21">
        <v>0</v>
      </c>
      <c r="BB36" s="21"/>
      <c r="BC36" s="21">
        <v>18.25</v>
      </c>
      <c r="BD36" s="21">
        <v>0</v>
      </c>
      <c r="BE36" s="21">
        <f t="shared" si="18"/>
        <v>0</v>
      </c>
      <c r="BF36" s="21">
        <v>0</v>
      </c>
      <c r="BG36" s="21">
        <v>0</v>
      </c>
      <c r="BH36" s="21"/>
      <c r="BI36" s="21">
        <v>0</v>
      </c>
      <c r="BJ36" s="21">
        <v>0</v>
      </c>
      <c r="BK36" s="21"/>
      <c r="BL36" s="21">
        <v>0</v>
      </c>
      <c r="BM36" s="21">
        <v>2504</v>
      </c>
      <c r="BN36" s="21" t="s">
        <v>91</v>
      </c>
      <c r="BP36" s="26">
        <v>38492959.980000004</v>
      </c>
      <c r="BQ36" s="26">
        <f t="shared" si="7"/>
        <v>-69033.802640000009</v>
      </c>
    </row>
    <row r="37" spans="1:69" x14ac:dyDescent="0.2">
      <c r="A37" s="12">
        <v>31</v>
      </c>
      <c r="B37" s="12">
        <v>31</v>
      </c>
      <c r="C37" s="20" t="s">
        <v>124</v>
      </c>
      <c r="D37" s="27">
        <f t="shared" si="1"/>
        <v>306723.43140000006</v>
      </c>
      <c r="E37" s="27">
        <f t="shared" si="2"/>
        <v>82119.952900000018</v>
      </c>
      <c r="F37" s="21">
        <f t="shared" si="3"/>
        <v>26.773289710920988</v>
      </c>
      <c r="G37" s="21">
        <v>33080.613100000002</v>
      </c>
      <c r="H37" s="21">
        <v>14140.03054</v>
      </c>
      <c r="I37" s="21">
        <f t="shared" si="4"/>
        <v>42.744161050630588</v>
      </c>
      <c r="J37" s="21">
        <v>128615.10141</v>
      </c>
      <c r="K37" s="21">
        <v>39425.45147</v>
      </c>
      <c r="L37" s="21">
        <f t="shared" si="10"/>
        <v>30.653827612606165</v>
      </c>
      <c r="M37" s="21">
        <v>8306.2369999999992</v>
      </c>
      <c r="N37" s="21">
        <v>2161.2493199999999</v>
      </c>
      <c r="O37" s="21">
        <f t="shared" si="11"/>
        <v>26.019596117953292</v>
      </c>
      <c r="P37" s="21">
        <v>8116.5807800000002</v>
      </c>
      <c r="Q37" s="21">
        <v>1851.99578</v>
      </c>
      <c r="R37" s="21">
        <f t="shared" si="0"/>
        <v>22.817437911336846</v>
      </c>
      <c r="S37" s="21">
        <v>18576.080899999997</v>
      </c>
      <c r="T37" s="21">
        <v>5151.6824400000005</v>
      </c>
      <c r="U37" s="21">
        <f t="shared" si="12"/>
        <v>27.732881159017786</v>
      </c>
      <c r="V37" s="21">
        <v>24959.903579999998</v>
      </c>
      <c r="W37" s="21">
        <v>4275.0541399999993</v>
      </c>
      <c r="X37" s="21">
        <f t="shared" si="13"/>
        <v>17.127686917130308</v>
      </c>
      <c r="Y37" s="21">
        <v>27559.141</v>
      </c>
      <c r="Z37" s="21">
        <v>7438.0388300000004</v>
      </c>
      <c r="AA37" s="21">
        <f t="shared" si="14"/>
        <v>26.98937107655134</v>
      </c>
      <c r="AB37" s="21">
        <v>1168</v>
      </c>
      <c r="AC37" s="21">
        <v>75.819999999999993</v>
      </c>
      <c r="AD37" s="21">
        <f t="shared" si="15"/>
        <v>6.4914383561643838</v>
      </c>
      <c r="AE37" s="21">
        <v>0</v>
      </c>
      <c r="AF37" s="21">
        <v>0</v>
      </c>
      <c r="AG37" s="21"/>
      <c r="AH37" s="21">
        <v>26890.339090000001</v>
      </c>
      <c r="AI37" s="21">
        <v>2686.18667</v>
      </c>
      <c r="AJ37" s="21">
        <f t="shared" si="16"/>
        <v>9.9894116656897829</v>
      </c>
      <c r="AK37" s="21">
        <v>6109.2870000000003</v>
      </c>
      <c r="AL37" s="21">
        <v>531.73741000000007</v>
      </c>
      <c r="AM37" s="21">
        <f t="shared" si="8"/>
        <v>8.7037556101063842</v>
      </c>
      <c r="AN37" s="21">
        <v>0</v>
      </c>
      <c r="AO37" s="21">
        <v>0</v>
      </c>
      <c r="AP37" s="21"/>
      <c r="AQ37" s="21">
        <v>19137.484</v>
      </c>
      <c r="AR37" s="21">
        <v>3319.2130000000002</v>
      </c>
      <c r="AS37" s="21">
        <f t="shared" si="17"/>
        <v>17.34404062728413</v>
      </c>
      <c r="AT37" s="21">
        <v>0</v>
      </c>
      <c r="AU37" s="21">
        <v>0</v>
      </c>
      <c r="AV37" s="21"/>
      <c r="AW37" s="21">
        <v>1749.2</v>
      </c>
      <c r="AX37" s="21">
        <v>512.26790000000005</v>
      </c>
      <c r="AY37" s="21">
        <f t="shared" si="9"/>
        <v>29.285839240795795</v>
      </c>
      <c r="AZ37" s="21">
        <v>50</v>
      </c>
      <c r="BA37" s="21">
        <v>0</v>
      </c>
      <c r="BB37" s="21"/>
      <c r="BC37" s="21">
        <v>593.31500000000005</v>
      </c>
      <c r="BD37" s="21">
        <v>48.999960000000002</v>
      </c>
      <c r="BE37" s="21">
        <f t="shared" si="18"/>
        <v>8.2586754085098129</v>
      </c>
      <c r="BF37" s="21">
        <v>1500</v>
      </c>
      <c r="BG37" s="21">
        <v>477.52494000000002</v>
      </c>
      <c r="BH37" s="21">
        <f>BG37/BF37*100</f>
        <v>31.834996</v>
      </c>
      <c r="BI37" s="21">
        <v>312.14853999999997</v>
      </c>
      <c r="BJ37" s="21">
        <v>24.700500000000002</v>
      </c>
      <c r="BK37" s="21">
        <f t="shared" ref="BK37" si="21">BJ37/BI37*100</f>
        <v>7.9130595965625865</v>
      </c>
      <c r="BL37" s="21">
        <v>0</v>
      </c>
      <c r="BM37" s="21">
        <v>0</v>
      </c>
      <c r="BN37" s="21" t="s">
        <v>91</v>
      </c>
      <c r="BP37" s="26">
        <v>51392125.359999999</v>
      </c>
      <c r="BQ37" s="26">
        <f t="shared" si="7"/>
        <v>-255331.30604000005</v>
      </c>
    </row>
    <row r="38" spans="1:69" x14ac:dyDescent="0.2">
      <c r="A38" s="12">
        <v>32</v>
      </c>
      <c r="B38" s="12">
        <v>32</v>
      </c>
      <c r="C38" s="20" t="s">
        <v>125</v>
      </c>
      <c r="D38" s="27">
        <f t="shared" si="1"/>
        <v>66093.157850000003</v>
      </c>
      <c r="E38" s="27">
        <f t="shared" si="2"/>
        <v>13942.924449999999</v>
      </c>
      <c r="F38" s="21">
        <f t="shared" si="3"/>
        <v>21.09586665785254</v>
      </c>
      <c r="G38" s="21">
        <v>8206.84</v>
      </c>
      <c r="H38" s="21">
        <v>2377.12862</v>
      </c>
      <c r="I38" s="21">
        <f t="shared" si="4"/>
        <v>28.965212188857098</v>
      </c>
      <c r="J38" s="21">
        <v>35894.233460000003</v>
      </c>
      <c r="K38" s="21">
        <v>9271.6824800000013</v>
      </c>
      <c r="L38" s="21">
        <f t="shared" si="10"/>
        <v>25.830562701198858</v>
      </c>
      <c r="M38" s="21">
        <v>1905.1</v>
      </c>
      <c r="N38" s="21">
        <v>502.19391999999999</v>
      </c>
      <c r="O38" s="21">
        <f t="shared" si="11"/>
        <v>26.360501810928561</v>
      </c>
      <c r="P38" s="21">
        <v>1888.569</v>
      </c>
      <c r="Q38" s="21">
        <v>478.06627000000003</v>
      </c>
      <c r="R38" s="21">
        <f t="shared" si="0"/>
        <v>25.313677710478149</v>
      </c>
      <c r="S38" s="21">
        <v>2546.444</v>
      </c>
      <c r="T38" s="21">
        <v>852.89627000000007</v>
      </c>
      <c r="U38" s="21">
        <f t="shared" si="12"/>
        <v>33.493619730102061</v>
      </c>
      <c r="V38" s="21">
        <v>350</v>
      </c>
      <c r="W38" s="21">
        <v>0</v>
      </c>
      <c r="X38" s="21"/>
      <c r="Y38" s="21">
        <v>1969.68066</v>
      </c>
      <c r="Z38" s="21">
        <v>302.19365000000005</v>
      </c>
      <c r="AA38" s="21">
        <f t="shared" si="14"/>
        <v>15.342266192530928</v>
      </c>
      <c r="AB38" s="21">
        <v>48.853000000000002</v>
      </c>
      <c r="AC38" s="21">
        <v>0</v>
      </c>
      <c r="AD38" s="21">
        <f t="shared" si="15"/>
        <v>0</v>
      </c>
      <c r="AE38" s="21">
        <v>0</v>
      </c>
      <c r="AF38" s="21">
        <v>0</v>
      </c>
      <c r="AG38" s="21"/>
      <c r="AH38" s="21">
        <v>8060.4747300000008</v>
      </c>
      <c r="AI38" s="21">
        <v>0</v>
      </c>
      <c r="AJ38" s="21">
        <f t="shared" si="16"/>
        <v>0</v>
      </c>
      <c r="AK38" s="21">
        <v>4000</v>
      </c>
      <c r="AL38" s="21">
        <v>0</v>
      </c>
      <c r="AM38" s="21"/>
      <c r="AN38" s="21">
        <v>0</v>
      </c>
      <c r="AO38" s="21">
        <v>0</v>
      </c>
      <c r="AP38" s="21"/>
      <c r="AQ38" s="21">
        <v>72.900000000000006</v>
      </c>
      <c r="AR38" s="21">
        <v>0</v>
      </c>
      <c r="AS38" s="21"/>
      <c r="AT38" s="21">
        <v>0</v>
      </c>
      <c r="AU38" s="21">
        <v>0</v>
      </c>
      <c r="AV38" s="21"/>
      <c r="AW38" s="21">
        <v>498.66199999999998</v>
      </c>
      <c r="AX38" s="21">
        <v>128.76324</v>
      </c>
      <c r="AY38" s="21">
        <f t="shared" si="9"/>
        <v>25.821746994958509</v>
      </c>
      <c r="AZ38" s="21">
        <v>0</v>
      </c>
      <c r="BA38" s="21">
        <v>0</v>
      </c>
      <c r="BB38" s="21"/>
      <c r="BC38" s="21">
        <v>651.40099999999995</v>
      </c>
      <c r="BD38" s="21">
        <v>0</v>
      </c>
      <c r="BE38" s="21">
        <f t="shared" si="18"/>
        <v>0</v>
      </c>
      <c r="BF38" s="21">
        <v>0</v>
      </c>
      <c r="BG38" s="21">
        <v>0</v>
      </c>
      <c r="BH38" s="21"/>
      <c r="BI38" s="21">
        <v>0</v>
      </c>
      <c r="BJ38" s="21">
        <v>0</v>
      </c>
      <c r="BK38" s="21"/>
      <c r="BL38" s="21">
        <v>0</v>
      </c>
      <c r="BM38" s="21">
        <v>30</v>
      </c>
      <c r="BN38" s="21" t="s">
        <v>91</v>
      </c>
      <c r="BP38" s="26">
        <v>40973660.61999999</v>
      </c>
      <c r="BQ38" s="26">
        <f t="shared" si="7"/>
        <v>-25119.497230000015</v>
      </c>
    </row>
    <row r="39" spans="1:69" x14ac:dyDescent="0.2">
      <c r="A39" s="12">
        <v>33</v>
      </c>
      <c r="B39" s="12">
        <v>33</v>
      </c>
      <c r="C39" s="20" t="s">
        <v>126</v>
      </c>
      <c r="D39" s="27">
        <f t="shared" si="1"/>
        <v>39577.010819999996</v>
      </c>
      <c r="E39" s="27">
        <f t="shared" si="2"/>
        <v>10334.079960000001</v>
      </c>
      <c r="F39" s="21">
        <f t="shared" si="3"/>
        <v>26.111320046378385</v>
      </c>
      <c r="G39" s="21">
        <v>6490.07719</v>
      </c>
      <c r="H39" s="21">
        <v>1992.1303600000001</v>
      </c>
      <c r="I39" s="21">
        <f t="shared" si="4"/>
        <v>30.695017974046625</v>
      </c>
      <c r="J39" s="21">
        <v>23748.241879999998</v>
      </c>
      <c r="K39" s="21">
        <v>6131.7105899999997</v>
      </c>
      <c r="L39" s="21">
        <f t="shared" si="10"/>
        <v>25.819640127397932</v>
      </c>
      <c r="M39" s="21">
        <v>1885</v>
      </c>
      <c r="N39" s="21">
        <v>699.78158999999994</v>
      </c>
      <c r="O39" s="21">
        <f t="shared" si="11"/>
        <v>37.123691777188327</v>
      </c>
      <c r="P39" s="21">
        <v>1894.8320000000001</v>
      </c>
      <c r="Q39" s="21">
        <v>372.77246000000002</v>
      </c>
      <c r="R39" s="21">
        <f t="shared" si="0"/>
        <v>19.673114028051035</v>
      </c>
      <c r="S39" s="21">
        <v>2016.0392199999999</v>
      </c>
      <c r="T39" s="21">
        <v>702.91790000000003</v>
      </c>
      <c r="U39" s="21">
        <f t="shared" si="12"/>
        <v>34.86628102403683</v>
      </c>
      <c r="V39" s="21">
        <v>20</v>
      </c>
      <c r="W39" s="21">
        <v>0</v>
      </c>
      <c r="X39" s="21">
        <f t="shared" si="13"/>
        <v>0</v>
      </c>
      <c r="Y39" s="21">
        <v>2255.82053</v>
      </c>
      <c r="Z39" s="21">
        <v>414.76706000000001</v>
      </c>
      <c r="AA39" s="21">
        <f t="shared" si="14"/>
        <v>18.386527406947575</v>
      </c>
      <c r="AB39" s="21">
        <v>400</v>
      </c>
      <c r="AC39" s="21">
        <v>0</v>
      </c>
      <c r="AD39" s="21">
        <f t="shared" si="15"/>
        <v>0</v>
      </c>
      <c r="AE39" s="21">
        <v>0</v>
      </c>
      <c r="AF39" s="21">
        <v>0</v>
      </c>
      <c r="AG39" s="21"/>
      <c r="AH39" s="21">
        <v>0</v>
      </c>
      <c r="AI39" s="21">
        <v>0</v>
      </c>
      <c r="AJ39" s="21"/>
      <c r="AK39" s="21">
        <v>800</v>
      </c>
      <c r="AL39" s="21">
        <v>0</v>
      </c>
      <c r="AM39" s="21">
        <f t="shared" si="8"/>
        <v>0</v>
      </c>
      <c r="AN39" s="21">
        <v>0</v>
      </c>
      <c r="AO39" s="21">
        <v>0</v>
      </c>
      <c r="AP39" s="21"/>
      <c r="AQ39" s="21">
        <v>14</v>
      </c>
      <c r="AR39" s="21">
        <v>0</v>
      </c>
      <c r="AS39" s="21">
        <f t="shared" si="17"/>
        <v>0</v>
      </c>
      <c r="AT39" s="21">
        <v>0</v>
      </c>
      <c r="AU39" s="21">
        <v>0</v>
      </c>
      <c r="AV39" s="21"/>
      <c r="AW39" s="21">
        <v>0</v>
      </c>
      <c r="AX39" s="21">
        <v>0</v>
      </c>
      <c r="AY39" s="21"/>
      <c r="AZ39" s="21">
        <v>3</v>
      </c>
      <c r="BA39" s="21">
        <v>0</v>
      </c>
      <c r="BB39" s="21"/>
      <c r="BC39" s="21">
        <v>50</v>
      </c>
      <c r="BD39" s="21">
        <v>0</v>
      </c>
      <c r="BE39" s="21">
        <f t="shared" si="18"/>
        <v>0</v>
      </c>
      <c r="BF39" s="21">
        <v>0</v>
      </c>
      <c r="BG39" s="21">
        <v>0</v>
      </c>
      <c r="BH39" s="21"/>
      <c r="BI39" s="21">
        <v>0</v>
      </c>
      <c r="BJ39" s="21">
        <v>0</v>
      </c>
      <c r="BK39" s="21"/>
      <c r="BL39" s="21">
        <v>0</v>
      </c>
      <c r="BM39" s="21">
        <v>20</v>
      </c>
      <c r="BN39" s="21" t="s">
        <v>91</v>
      </c>
      <c r="BP39" s="26">
        <v>60127419.629999995</v>
      </c>
      <c r="BQ39" s="26">
        <f t="shared" si="7"/>
        <v>20550.408810000001</v>
      </c>
    </row>
    <row r="40" spans="1:69" x14ac:dyDescent="0.2">
      <c r="A40" s="12">
        <v>34</v>
      </c>
      <c r="B40" s="12">
        <v>34</v>
      </c>
      <c r="C40" s="20" t="s">
        <v>127</v>
      </c>
      <c r="D40" s="27">
        <f t="shared" si="1"/>
        <v>106800.90000000001</v>
      </c>
      <c r="E40" s="27">
        <f t="shared" si="2"/>
        <v>25457.113520000003</v>
      </c>
      <c r="F40" s="21">
        <f t="shared" si="3"/>
        <v>23.836047748661294</v>
      </c>
      <c r="G40" s="21">
        <v>20581.339</v>
      </c>
      <c r="H40" s="21">
        <v>4809.8851199999999</v>
      </c>
      <c r="I40" s="21">
        <f t="shared" si="4"/>
        <v>23.370127278890841</v>
      </c>
      <c r="J40" s="21">
        <v>56679.807999999997</v>
      </c>
      <c r="K40" s="21">
        <v>14653.739439999999</v>
      </c>
      <c r="L40" s="21">
        <f t="shared" si="10"/>
        <v>25.853544599163076</v>
      </c>
      <c r="M40" s="21">
        <v>6358.5429999999997</v>
      </c>
      <c r="N40" s="21">
        <v>1630.7034199999998</v>
      </c>
      <c r="O40" s="21">
        <f t="shared" si="11"/>
        <v>25.645866041953319</v>
      </c>
      <c r="P40" s="21">
        <v>3952.1</v>
      </c>
      <c r="Q40" s="21">
        <v>994.13753000000008</v>
      </c>
      <c r="R40" s="21">
        <f t="shared" si="0"/>
        <v>25.154665367779156</v>
      </c>
      <c r="S40" s="21">
        <v>5267.9129999999996</v>
      </c>
      <c r="T40" s="21">
        <v>1337.3138999999999</v>
      </c>
      <c r="U40" s="21">
        <f t="shared" si="12"/>
        <v>25.386028584754534</v>
      </c>
      <c r="V40" s="21">
        <v>0</v>
      </c>
      <c r="W40" s="21">
        <v>0</v>
      </c>
      <c r="X40" s="21"/>
      <c r="Y40" s="21">
        <v>3390.56</v>
      </c>
      <c r="Z40" s="21">
        <v>714.55455000000006</v>
      </c>
      <c r="AA40" s="21">
        <f t="shared" si="14"/>
        <v>21.074823922891799</v>
      </c>
      <c r="AB40" s="21">
        <v>0</v>
      </c>
      <c r="AC40" s="21">
        <v>0</v>
      </c>
      <c r="AD40" s="21"/>
      <c r="AE40" s="21">
        <v>0</v>
      </c>
      <c r="AF40" s="21">
        <v>0</v>
      </c>
      <c r="AG40" s="21"/>
      <c r="AH40" s="21">
        <v>3237.4639999999999</v>
      </c>
      <c r="AI40" s="21">
        <v>141.35</v>
      </c>
      <c r="AJ40" s="21">
        <f t="shared" si="16"/>
        <v>4.3660717153920476</v>
      </c>
      <c r="AK40" s="21">
        <v>3500</v>
      </c>
      <c r="AL40" s="21">
        <v>0</v>
      </c>
      <c r="AM40" s="21">
        <f t="shared" si="8"/>
        <v>0</v>
      </c>
      <c r="AN40" s="21">
        <v>0</v>
      </c>
      <c r="AO40" s="21">
        <v>0</v>
      </c>
      <c r="AP40" s="21"/>
      <c r="AQ40" s="21">
        <v>10</v>
      </c>
      <c r="AR40" s="21">
        <v>0</v>
      </c>
      <c r="AS40" s="21">
        <f t="shared" si="17"/>
        <v>0</v>
      </c>
      <c r="AT40" s="21">
        <v>0</v>
      </c>
      <c r="AU40" s="21">
        <v>0</v>
      </c>
      <c r="AV40" s="21"/>
      <c r="AW40" s="21">
        <v>3633.22</v>
      </c>
      <c r="AX40" s="21">
        <v>1095.0342900000001</v>
      </c>
      <c r="AY40" s="21">
        <f t="shared" si="9"/>
        <v>30.139498571515077</v>
      </c>
      <c r="AZ40" s="21">
        <v>0</v>
      </c>
      <c r="BA40" s="21">
        <v>0</v>
      </c>
      <c r="BB40" s="21"/>
      <c r="BC40" s="21">
        <v>189.953</v>
      </c>
      <c r="BD40" s="21">
        <v>20.39527</v>
      </c>
      <c r="BE40" s="21">
        <f t="shared" si="18"/>
        <v>10.737008628450194</v>
      </c>
      <c r="BF40" s="21">
        <v>0</v>
      </c>
      <c r="BG40" s="21">
        <v>0</v>
      </c>
      <c r="BH40" s="21"/>
      <c r="BI40" s="21">
        <v>0</v>
      </c>
      <c r="BJ40" s="21">
        <v>0</v>
      </c>
      <c r="BK40" s="21"/>
      <c r="BL40" s="21">
        <v>0</v>
      </c>
      <c r="BM40" s="21">
        <v>60</v>
      </c>
      <c r="BN40" s="21" t="s">
        <v>91</v>
      </c>
      <c r="BP40" s="26">
        <v>38393173.189999998</v>
      </c>
      <c r="BQ40" s="26">
        <f t="shared" si="7"/>
        <v>-68407.726810000022</v>
      </c>
    </row>
    <row r="41" spans="1:69" x14ac:dyDescent="0.2">
      <c r="A41" s="12">
        <v>35</v>
      </c>
      <c r="B41" s="12">
        <v>35</v>
      </c>
      <c r="C41" s="20" t="s">
        <v>128</v>
      </c>
      <c r="D41" s="27">
        <f t="shared" si="1"/>
        <v>572405.87035999994</v>
      </c>
      <c r="E41" s="27">
        <f t="shared" si="2"/>
        <v>172862.33430000002</v>
      </c>
      <c r="F41" s="21">
        <f t="shared" si="3"/>
        <v>30.199259520396378</v>
      </c>
      <c r="G41" s="21">
        <v>65848.927530000001</v>
      </c>
      <c r="H41" s="21">
        <v>21233.83078</v>
      </c>
      <c r="I41" s="21">
        <f t="shared" si="4"/>
        <v>32.246281870461921</v>
      </c>
      <c r="J41" s="21">
        <v>357749.35179000004</v>
      </c>
      <c r="K41" s="21">
        <v>114536.86540000001</v>
      </c>
      <c r="L41" s="21">
        <f t="shared" si="10"/>
        <v>32.015953299961112</v>
      </c>
      <c r="M41" s="21">
        <v>23765.855</v>
      </c>
      <c r="N41" s="21">
        <v>5854.8235999999997</v>
      </c>
      <c r="O41" s="21">
        <f t="shared" si="11"/>
        <v>24.635442739173492</v>
      </c>
      <c r="P41" s="21">
        <v>24684.754000000001</v>
      </c>
      <c r="Q41" s="21">
        <v>7905.3809600000004</v>
      </c>
      <c r="R41" s="21">
        <f t="shared" si="0"/>
        <v>32.025358486456859</v>
      </c>
      <c r="S41" s="21">
        <v>22529.459039999998</v>
      </c>
      <c r="T41" s="21">
        <v>7648.0569699999996</v>
      </c>
      <c r="U41" s="21">
        <f t="shared" si="12"/>
        <v>33.946917928305481</v>
      </c>
      <c r="V41" s="21">
        <v>17216.307000000001</v>
      </c>
      <c r="W41" s="21">
        <v>5024.04853</v>
      </c>
      <c r="X41" s="21">
        <f t="shared" si="13"/>
        <v>29.181917643545734</v>
      </c>
      <c r="Y41" s="21">
        <v>19192.740000000002</v>
      </c>
      <c r="Z41" s="21">
        <v>4870.3206799999998</v>
      </c>
      <c r="AA41" s="21">
        <f t="shared" si="14"/>
        <v>25.375848784488298</v>
      </c>
      <c r="AB41" s="21">
        <v>110</v>
      </c>
      <c r="AC41" s="21">
        <v>18</v>
      </c>
      <c r="AD41" s="21">
        <f t="shared" si="15"/>
        <v>16.363636363636363</v>
      </c>
      <c r="AE41" s="21">
        <v>0</v>
      </c>
      <c r="AF41" s="21">
        <v>0</v>
      </c>
      <c r="AG41" s="21"/>
      <c r="AH41" s="21">
        <v>22937.526999999998</v>
      </c>
      <c r="AI41" s="21">
        <v>4879.7151800000001</v>
      </c>
      <c r="AJ41" s="21">
        <f t="shared" si="16"/>
        <v>21.27393759580098</v>
      </c>
      <c r="AK41" s="21">
        <v>13135.775</v>
      </c>
      <c r="AL41" s="21">
        <v>0</v>
      </c>
      <c r="AM41" s="21">
        <f t="shared" si="8"/>
        <v>0</v>
      </c>
      <c r="AN41" s="21">
        <v>0</v>
      </c>
      <c r="AO41" s="21">
        <v>0</v>
      </c>
      <c r="AP41" s="21"/>
      <c r="AQ41" s="21">
        <v>411.774</v>
      </c>
      <c r="AR41" s="21">
        <v>63.536370000000005</v>
      </c>
      <c r="AS41" s="21">
        <f t="shared" si="17"/>
        <v>15.429913010534907</v>
      </c>
      <c r="AT41" s="21">
        <v>0</v>
      </c>
      <c r="AU41" s="21">
        <v>0</v>
      </c>
      <c r="AV41" s="21"/>
      <c r="AW41" s="21">
        <v>4515.2</v>
      </c>
      <c r="AX41" s="21">
        <v>709.83308999999997</v>
      </c>
      <c r="AY41" s="21">
        <f t="shared" si="9"/>
        <v>15.720966734585401</v>
      </c>
      <c r="AZ41" s="21">
        <v>0</v>
      </c>
      <c r="BA41" s="21">
        <v>0</v>
      </c>
      <c r="BB41" s="21"/>
      <c r="BC41" s="21">
        <v>227.2</v>
      </c>
      <c r="BD41" s="21">
        <v>84.048000000000002</v>
      </c>
      <c r="BE41" s="21">
        <f t="shared" si="18"/>
        <v>36.992957746478879</v>
      </c>
      <c r="BF41" s="21">
        <v>81</v>
      </c>
      <c r="BG41" s="21">
        <v>33.874739999999996</v>
      </c>
      <c r="BH41" s="21">
        <f>BG41/BF41*100</f>
        <v>41.820666666666661</v>
      </c>
      <c r="BI41" s="21">
        <v>0</v>
      </c>
      <c r="BJ41" s="21">
        <v>0</v>
      </c>
      <c r="BK41" s="21"/>
      <c r="BL41" s="21">
        <v>0</v>
      </c>
      <c r="BM41" s="21">
        <v>0</v>
      </c>
      <c r="BN41" s="21" t="s">
        <v>91</v>
      </c>
      <c r="BP41" s="26">
        <v>44194147.5</v>
      </c>
      <c r="BQ41" s="26">
        <f t="shared" si="7"/>
        <v>-528211.72285999998</v>
      </c>
    </row>
    <row r="42" spans="1:69" x14ac:dyDescent="0.2">
      <c r="A42" s="12">
        <v>36</v>
      </c>
      <c r="B42" s="12">
        <v>36</v>
      </c>
      <c r="C42" s="20" t="s">
        <v>129</v>
      </c>
      <c r="D42" s="27">
        <f t="shared" si="1"/>
        <v>2663503.86473</v>
      </c>
      <c r="E42" s="27">
        <f t="shared" si="2"/>
        <v>718533.28043000004</v>
      </c>
      <c r="F42" s="21">
        <f t="shared" si="3"/>
        <v>26.976994099568834</v>
      </c>
      <c r="G42" s="21">
        <v>263715.69</v>
      </c>
      <c r="H42" s="21">
        <v>81774.60162999999</v>
      </c>
      <c r="I42" s="21">
        <f t="shared" si="4"/>
        <v>31.00862206188793</v>
      </c>
      <c r="J42" s="21">
        <v>1145501.72328</v>
      </c>
      <c r="K42" s="21">
        <v>356282.49473000003</v>
      </c>
      <c r="L42" s="21">
        <f t="shared" si="10"/>
        <v>31.102746289183219</v>
      </c>
      <c r="M42" s="21">
        <v>144224.74600000001</v>
      </c>
      <c r="N42" s="21">
        <v>60302.916990000005</v>
      </c>
      <c r="O42" s="21">
        <f t="shared" si="11"/>
        <v>41.811768550453884</v>
      </c>
      <c r="P42" s="21">
        <v>147128.18437</v>
      </c>
      <c r="Q42" s="21">
        <v>26760.60426</v>
      </c>
      <c r="R42" s="21">
        <f t="shared" si="0"/>
        <v>18.188632160852379</v>
      </c>
      <c r="S42" s="21">
        <v>36423.878069999999</v>
      </c>
      <c r="T42" s="21">
        <v>10586.87607</v>
      </c>
      <c r="U42" s="21">
        <f t="shared" si="12"/>
        <v>29.06575749472357</v>
      </c>
      <c r="V42" s="21">
        <v>59702.082069999997</v>
      </c>
      <c r="W42" s="21">
        <v>18270.535960000001</v>
      </c>
      <c r="X42" s="21">
        <f t="shared" si="13"/>
        <v>30.602845539922729</v>
      </c>
      <c r="Y42" s="21">
        <v>385732.12237</v>
      </c>
      <c r="Z42" s="21">
        <v>79767.24957</v>
      </c>
      <c r="AA42" s="21">
        <f t="shared" si="14"/>
        <v>20.679441753488724</v>
      </c>
      <c r="AB42" s="21">
        <v>450</v>
      </c>
      <c r="AC42" s="21">
        <v>0</v>
      </c>
      <c r="AD42" s="21">
        <f t="shared" si="15"/>
        <v>0</v>
      </c>
      <c r="AE42" s="21">
        <v>0</v>
      </c>
      <c r="AF42" s="21">
        <v>0</v>
      </c>
      <c r="AG42" s="21"/>
      <c r="AH42" s="21">
        <v>169691.06558000002</v>
      </c>
      <c r="AI42" s="21">
        <v>16174.926170000001</v>
      </c>
      <c r="AJ42" s="21">
        <f t="shared" si="16"/>
        <v>9.5319845595373494</v>
      </c>
      <c r="AK42" s="21">
        <v>51884.976000000002</v>
      </c>
      <c r="AL42" s="21">
        <v>21466.755829999998</v>
      </c>
      <c r="AM42" s="21">
        <f t="shared" si="8"/>
        <v>41.373741466123057</v>
      </c>
      <c r="AN42" s="21">
        <v>10400</v>
      </c>
      <c r="AO42" s="21">
        <v>798.90028000000007</v>
      </c>
      <c r="AP42" s="21">
        <f t="shared" si="5"/>
        <v>7.681733461538462</v>
      </c>
      <c r="AQ42" s="21">
        <v>237086.75212000002</v>
      </c>
      <c r="AR42" s="21">
        <v>10286.0753</v>
      </c>
      <c r="AS42" s="21">
        <f t="shared" si="17"/>
        <v>4.33852807380556</v>
      </c>
      <c r="AT42" s="21">
        <v>630</v>
      </c>
      <c r="AU42" s="21">
        <v>0</v>
      </c>
      <c r="AV42" s="21"/>
      <c r="AW42" s="21">
        <v>4821.6058700000003</v>
      </c>
      <c r="AX42" s="21">
        <v>1521.3606100000002</v>
      </c>
      <c r="AY42" s="21">
        <f t="shared" si="9"/>
        <v>31.552985686073924</v>
      </c>
      <c r="AZ42" s="21">
        <v>351.8</v>
      </c>
      <c r="BA42" s="21">
        <v>150.11605</v>
      </c>
      <c r="BB42" s="21">
        <f t="shared" si="6"/>
        <v>42.670849914724272</v>
      </c>
      <c r="BC42" s="21">
        <v>3795</v>
      </c>
      <c r="BD42" s="21">
        <v>161.0795</v>
      </c>
      <c r="BE42" s="21"/>
      <c r="BF42" s="21">
        <v>0</v>
      </c>
      <c r="BG42" s="21">
        <v>0</v>
      </c>
      <c r="BH42" s="21"/>
      <c r="BI42" s="21">
        <v>1964.239</v>
      </c>
      <c r="BJ42" s="21">
        <v>588.65747999999996</v>
      </c>
      <c r="BK42" s="21">
        <f t="shared" ref="BK42" si="22">BJ42/BI42*100</f>
        <v>29.968729874521376</v>
      </c>
      <c r="BL42" s="21">
        <v>0</v>
      </c>
      <c r="BM42" s="21">
        <v>33640.129999999997</v>
      </c>
      <c r="BN42" s="21" t="s">
        <v>91</v>
      </c>
      <c r="BP42" s="26">
        <v>38230602.469999999</v>
      </c>
      <c r="BQ42" s="26">
        <f t="shared" si="7"/>
        <v>-2625273.2622600002</v>
      </c>
    </row>
    <row r="43" spans="1:69" x14ac:dyDescent="0.2">
      <c r="A43" s="12">
        <v>37</v>
      </c>
      <c r="B43" s="12">
        <v>37</v>
      </c>
      <c r="C43" s="20" t="s">
        <v>130</v>
      </c>
      <c r="D43" s="27">
        <f t="shared" si="1"/>
        <v>125251.56548000002</v>
      </c>
      <c r="E43" s="27">
        <f t="shared" si="2"/>
        <v>37918.201699999998</v>
      </c>
      <c r="F43" s="21">
        <f t="shared" si="3"/>
        <v>30.273634947943801</v>
      </c>
      <c r="G43" s="21">
        <v>22821.3</v>
      </c>
      <c r="H43" s="21">
        <v>6497.1162800000002</v>
      </c>
      <c r="I43" s="21">
        <f t="shared" si="4"/>
        <v>28.469527502815357</v>
      </c>
      <c r="J43" s="21">
        <v>74054.90178</v>
      </c>
      <c r="K43" s="21">
        <v>23130.069879999999</v>
      </c>
      <c r="L43" s="21">
        <f t="shared" si="10"/>
        <v>31.233678425115048</v>
      </c>
      <c r="M43" s="21">
        <v>3362.8119999999999</v>
      </c>
      <c r="N43" s="21">
        <v>1232.01693</v>
      </c>
      <c r="O43" s="21">
        <f t="shared" si="11"/>
        <v>36.636509266649462</v>
      </c>
      <c r="P43" s="21">
        <v>3401</v>
      </c>
      <c r="Q43" s="21">
        <v>1334.06104</v>
      </c>
      <c r="R43" s="21">
        <f t="shared" si="0"/>
        <v>39.225552484563366</v>
      </c>
      <c r="S43" s="21">
        <v>8252.7967000000008</v>
      </c>
      <c r="T43" s="21">
        <v>2207.7187999999996</v>
      </c>
      <c r="U43" s="21">
        <f t="shared" si="12"/>
        <v>26.75115939788023</v>
      </c>
      <c r="V43" s="21">
        <v>1766.5</v>
      </c>
      <c r="W43" s="21">
        <v>438.90409999999997</v>
      </c>
      <c r="X43" s="21">
        <f t="shared" si="13"/>
        <v>24.845972261534104</v>
      </c>
      <c r="Y43" s="21">
        <v>9008.6</v>
      </c>
      <c r="Z43" s="21">
        <v>1729.82717</v>
      </c>
      <c r="AA43" s="21">
        <f t="shared" si="14"/>
        <v>19.201953355682345</v>
      </c>
      <c r="AB43" s="21">
        <v>1000</v>
      </c>
      <c r="AC43" s="21">
        <v>0</v>
      </c>
      <c r="AD43" s="21">
        <f t="shared" si="15"/>
        <v>0</v>
      </c>
      <c r="AE43" s="21">
        <v>0</v>
      </c>
      <c r="AF43" s="21">
        <v>0</v>
      </c>
      <c r="AG43" s="21"/>
      <c r="AH43" s="21">
        <v>1497.5</v>
      </c>
      <c r="AI43" s="21">
        <v>0</v>
      </c>
      <c r="AJ43" s="21">
        <f t="shared" si="16"/>
        <v>0</v>
      </c>
      <c r="AK43" s="21">
        <v>0</v>
      </c>
      <c r="AL43" s="21">
        <v>0</v>
      </c>
      <c r="AM43" s="21"/>
      <c r="AN43" s="21">
        <v>0</v>
      </c>
      <c r="AO43" s="21">
        <v>0</v>
      </c>
      <c r="AP43" s="21"/>
      <c r="AQ43" s="21">
        <v>13.154999999999999</v>
      </c>
      <c r="AR43" s="21">
        <v>13.154999999999999</v>
      </c>
      <c r="AS43" s="21">
        <f t="shared" si="17"/>
        <v>100</v>
      </c>
      <c r="AT43" s="21">
        <v>0</v>
      </c>
      <c r="AU43" s="21">
        <v>0</v>
      </c>
      <c r="AV43" s="21"/>
      <c r="AW43" s="21">
        <v>0</v>
      </c>
      <c r="AX43" s="21">
        <v>0</v>
      </c>
      <c r="AY43" s="21"/>
      <c r="AZ43" s="21">
        <v>3</v>
      </c>
      <c r="BA43" s="21">
        <v>2.9325000000000001</v>
      </c>
      <c r="BB43" s="21">
        <f t="shared" si="6"/>
        <v>97.75</v>
      </c>
      <c r="BC43" s="21">
        <v>70</v>
      </c>
      <c r="BD43" s="21">
        <v>0</v>
      </c>
      <c r="BE43" s="21">
        <f t="shared" si="18"/>
        <v>0</v>
      </c>
      <c r="BF43" s="21">
        <v>0</v>
      </c>
      <c r="BG43" s="21">
        <v>0</v>
      </c>
      <c r="BH43" s="21"/>
      <c r="BI43" s="21">
        <v>0</v>
      </c>
      <c r="BJ43" s="21">
        <v>0</v>
      </c>
      <c r="BK43" s="21"/>
      <c r="BL43" s="21">
        <v>0</v>
      </c>
      <c r="BM43" s="21">
        <v>1332.4</v>
      </c>
      <c r="BN43" s="21" t="s">
        <v>91</v>
      </c>
      <c r="BP43" s="26">
        <v>173694450.42999998</v>
      </c>
      <c r="BQ43" s="26">
        <f t="shared" si="7"/>
        <v>48442.884949999949</v>
      </c>
    </row>
    <row r="44" spans="1:69" x14ac:dyDescent="0.2">
      <c r="A44" s="12">
        <v>38</v>
      </c>
      <c r="B44" s="12">
        <v>38</v>
      </c>
      <c r="C44" s="20" t="s">
        <v>131</v>
      </c>
      <c r="D44" s="27">
        <f t="shared" si="1"/>
        <v>41497.459250000007</v>
      </c>
      <c r="E44" s="27">
        <f t="shared" si="2"/>
        <v>12522.06241</v>
      </c>
      <c r="F44" s="21">
        <f t="shared" si="3"/>
        <v>30.175491792307739</v>
      </c>
      <c r="G44" s="21">
        <v>11132.2</v>
      </c>
      <c r="H44" s="21">
        <v>3442.4378099999999</v>
      </c>
      <c r="I44" s="21">
        <f t="shared" si="4"/>
        <v>30.923247965361739</v>
      </c>
      <c r="J44" s="21">
        <v>23349.35</v>
      </c>
      <c r="K44" s="21">
        <v>6892.1879200000003</v>
      </c>
      <c r="L44" s="21">
        <f t="shared" si="10"/>
        <v>29.517686445232954</v>
      </c>
      <c r="M44" s="21">
        <v>117.8</v>
      </c>
      <c r="N44" s="21">
        <v>43.009209999999996</v>
      </c>
      <c r="O44" s="21"/>
      <c r="P44" s="21">
        <v>3528.8742499999998</v>
      </c>
      <c r="Q44" s="21">
        <v>1373.7405200000001</v>
      </c>
      <c r="R44" s="21">
        <f t="shared" si="0"/>
        <v>38.928576726699745</v>
      </c>
      <c r="S44" s="21">
        <v>1540</v>
      </c>
      <c r="T44" s="21">
        <v>463.77128000000005</v>
      </c>
      <c r="U44" s="21">
        <f t="shared" si="12"/>
        <v>30.115018181818186</v>
      </c>
      <c r="V44" s="21">
        <v>25</v>
      </c>
      <c r="W44" s="21">
        <v>0</v>
      </c>
      <c r="X44" s="21">
        <f t="shared" si="13"/>
        <v>0</v>
      </c>
      <c r="Y44" s="21">
        <v>1261.2</v>
      </c>
      <c r="Z44" s="21">
        <v>221.69202999999999</v>
      </c>
      <c r="AA44" s="21">
        <f t="shared" si="14"/>
        <v>17.577864732001267</v>
      </c>
      <c r="AB44" s="21">
        <v>15.035</v>
      </c>
      <c r="AC44" s="21">
        <v>12.8</v>
      </c>
      <c r="AD44" s="21">
        <f t="shared" si="15"/>
        <v>85.13468573328899</v>
      </c>
      <c r="AE44" s="21">
        <v>0</v>
      </c>
      <c r="AF44" s="21">
        <v>0</v>
      </c>
      <c r="AG44" s="21"/>
      <c r="AH44" s="21">
        <v>30</v>
      </c>
      <c r="AI44" s="21">
        <v>0</v>
      </c>
      <c r="AJ44" s="21">
        <f t="shared" si="16"/>
        <v>0</v>
      </c>
      <c r="AK44" s="21">
        <v>100</v>
      </c>
      <c r="AL44" s="21">
        <v>0</v>
      </c>
      <c r="AM44" s="21">
        <f t="shared" si="8"/>
        <v>0</v>
      </c>
      <c r="AN44" s="21">
        <v>0</v>
      </c>
      <c r="AO44" s="21">
        <v>0</v>
      </c>
      <c r="AP44" s="21"/>
      <c r="AQ44" s="21">
        <v>0</v>
      </c>
      <c r="AR44" s="21">
        <v>0</v>
      </c>
      <c r="AS44" s="21"/>
      <c r="AT44" s="21">
        <v>0</v>
      </c>
      <c r="AU44" s="21">
        <v>0</v>
      </c>
      <c r="AV44" s="21"/>
      <c r="AW44" s="21">
        <v>370</v>
      </c>
      <c r="AX44" s="21">
        <v>68.430840000000003</v>
      </c>
      <c r="AY44" s="21">
        <f t="shared" si="9"/>
        <v>18.494821621621625</v>
      </c>
      <c r="AZ44" s="21">
        <v>22</v>
      </c>
      <c r="BA44" s="21">
        <v>3.9928000000000003</v>
      </c>
      <c r="BB44" s="21">
        <f t="shared" si="6"/>
        <v>18.149090909090912</v>
      </c>
      <c r="BC44" s="21">
        <v>6</v>
      </c>
      <c r="BD44" s="21">
        <v>0</v>
      </c>
      <c r="BE44" s="21">
        <f t="shared" si="18"/>
        <v>0</v>
      </c>
      <c r="BF44" s="21">
        <v>0</v>
      </c>
      <c r="BG44" s="21">
        <v>0</v>
      </c>
      <c r="BH44" s="21"/>
      <c r="BI44" s="21">
        <v>0</v>
      </c>
      <c r="BJ44" s="21">
        <v>0</v>
      </c>
      <c r="BK44" s="21"/>
      <c r="BL44" s="21">
        <v>0</v>
      </c>
      <c r="BM44" s="21">
        <v>0</v>
      </c>
      <c r="BN44" s="21" t="s">
        <v>91</v>
      </c>
      <c r="BP44" s="26">
        <v>140113278.31999999</v>
      </c>
      <c r="BQ44" s="26">
        <f t="shared" si="7"/>
        <v>98615.819069999969</v>
      </c>
    </row>
    <row r="45" spans="1:69" x14ac:dyDescent="0.2">
      <c r="A45" s="12">
        <v>39</v>
      </c>
      <c r="B45" s="12">
        <v>39</v>
      </c>
      <c r="C45" s="20" t="s">
        <v>132</v>
      </c>
      <c r="D45" s="27">
        <f t="shared" si="1"/>
        <v>569463.72415999998</v>
      </c>
      <c r="E45" s="27">
        <f t="shared" si="2"/>
        <v>161925.05790000001</v>
      </c>
      <c r="F45" s="21">
        <f t="shared" si="3"/>
        <v>28.434657209965593</v>
      </c>
      <c r="G45" s="21">
        <v>65131.623</v>
      </c>
      <c r="H45" s="21">
        <v>19676.466700000001</v>
      </c>
      <c r="I45" s="21">
        <f t="shared" si="4"/>
        <v>30.210312277954444</v>
      </c>
      <c r="J45" s="21">
        <v>341351.25977</v>
      </c>
      <c r="K45" s="21">
        <v>101894.6265</v>
      </c>
      <c r="L45" s="21">
        <f t="shared" si="10"/>
        <v>29.850373649904167</v>
      </c>
      <c r="M45" s="21">
        <v>25158.187999999998</v>
      </c>
      <c r="N45" s="21">
        <v>9246.4236899999996</v>
      </c>
      <c r="O45" s="21">
        <f t="shared" si="11"/>
        <v>36.753138540820188</v>
      </c>
      <c r="P45" s="21">
        <v>32473.56639</v>
      </c>
      <c r="Q45" s="21">
        <v>8978.6207400000003</v>
      </c>
      <c r="R45" s="21">
        <f t="shared" si="0"/>
        <v>27.649013453492749</v>
      </c>
      <c r="S45" s="21">
        <v>16437.831999999999</v>
      </c>
      <c r="T45" s="21">
        <v>5265.5304299999998</v>
      </c>
      <c r="U45" s="21">
        <f t="shared" si="12"/>
        <v>32.032998208036197</v>
      </c>
      <c r="V45" s="21">
        <v>15212.868</v>
      </c>
      <c r="W45" s="21">
        <v>4334.3750199999995</v>
      </c>
      <c r="X45" s="21">
        <f t="shared" si="13"/>
        <v>28.491504823416591</v>
      </c>
      <c r="Y45" s="21">
        <v>42327.9</v>
      </c>
      <c r="Z45" s="21">
        <v>7218.8098</v>
      </c>
      <c r="AA45" s="21">
        <f t="shared" si="14"/>
        <v>17.054495498241113</v>
      </c>
      <c r="AB45" s="21">
        <v>480</v>
      </c>
      <c r="AC45" s="21">
        <v>0</v>
      </c>
      <c r="AD45" s="21"/>
      <c r="AE45" s="21">
        <v>0</v>
      </c>
      <c r="AF45" s="21">
        <v>0</v>
      </c>
      <c r="AG45" s="21"/>
      <c r="AH45" s="21">
        <v>15030.11</v>
      </c>
      <c r="AI45" s="21">
        <v>0</v>
      </c>
      <c r="AJ45" s="21">
        <f t="shared" si="16"/>
        <v>0</v>
      </c>
      <c r="AK45" s="21">
        <v>11421.2</v>
      </c>
      <c r="AL45" s="21">
        <v>4025.2</v>
      </c>
      <c r="AM45" s="21">
        <f t="shared" si="8"/>
        <v>35.243231884565539</v>
      </c>
      <c r="AN45" s="21">
        <v>0</v>
      </c>
      <c r="AO45" s="21">
        <v>0</v>
      </c>
      <c r="AP45" s="21"/>
      <c r="AQ45" s="21">
        <v>1305.0999999999999</v>
      </c>
      <c r="AR45" s="21">
        <v>889.60563999999999</v>
      </c>
      <c r="AS45" s="21">
        <f t="shared" si="17"/>
        <v>68.163791280361664</v>
      </c>
      <c r="AT45" s="21">
        <v>1466.15</v>
      </c>
      <c r="AU45" s="21">
        <v>0</v>
      </c>
      <c r="AV45" s="21"/>
      <c r="AW45" s="21">
        <v>1085.027</v>
      </c>
      <c r="AX45" s="21">
        <v>343.20115999999996</v>
      </c>
      <c r="AY45" s="21">
        <f t="shared" si="9"/>
        <v>31.630656195652268</v>
      </c>
      <c r="AZ45" s="21">
        <v>473.4</v>
      </c>
      <c r="BA45" s="21">
        <v>52.198219999999999</v>
      </c>
      <c r="BB45" s="21">
        <f t="shared" si="6"/>
        <v>11.026239966201944</v>
      </c>
      <c r="BC45" s="21">
        <v>109.5</v>
      </c>
      <c r="BD45" s="21">
        <v>0</v>
      </c>
      <c r="BE45" s="21">
        <f t="shared" si="18"/>
        <v>0</v>
      </c>
      <c r="BF45" s="21">
        <v>0</v>
      </c>
      <c r="BG45" s="21">
        <v>0</v>
      </c>
      <c r="BH45" s="21"/>
      <c r="BI45" s="21">
        <v>0</v>
      </c>
      <c r="BJ45" s="21">
        <v>0</v>
      </c>
      <c r="BK45" s="21"/>
      <c r="BL45" s="21">
        <v>0</v>
      </c>
      <c r="BM45" s="21">
        <v>0</v>
      </c>
      <c r="BN45" s="21" t="s">
        <v>91</v>
      </c>
      <c r="BP45" s="26">
        <v>38931065.490000002</v>
      </c>
      <c r="BQ45" s="26">
        <f t="shared" si="7"/>
        <v>-530532.65867000003</v>
      </c>
    </row>
    <row r="46" spans="1:69" x14ac:dyDescent="0.2">
      <c r="A46" s="12">
        <v>40</v>
      </c>
      <c r="B46" s="12">
        <v>40</v>
      </c>
      <c r="C46" s="20" t="s">
        <v>133</v>
      </c>
      <c r="D46" s="27">
        <f t="shared" si="1"/>
        <v>178995.80225000004</v>
      </c>
      <c r="E46" s="27">
        <f t="shared" si="2"/>
        <v>52580.56018</v>
      </c>
      <c r="F46" s="21">
        <f t="shared" si="3"/>
        <v>29.37530350938718</v>
      </c>
      <c r="G46" s="21">
        <v>26636.506000000001</v>
      </c>
      <c r="H46" s="21">
        <v>7914.8965599999992</v>
      </c>
      <c r="I46" s="21">
        <f t="shared" si="4"/>
        <v>29.714469908328063</v>
      </c>
      <c r="J46" s="21">
        <v>111608.53447</v>
      </c>
      <c r="K46" s="21">
        <v>32637.356309999999</v>
      </c>
      <c r="L46" s="21">
        <f t="shared" si="10"/>
        <v>29.242706630802335</v>
      </c>
      <c r="M46" s="21">
        <v>6202.9049999999997</v>
      </c>
      <c r="N46" s="21">
        <v>2226.5629100000001</v>
      </c>
      <c r="O46" s="21">
        <f t="shared" si="11"/>
        <v>35.895486227823902</v>
      </c>
      <c r="P46" s="21">
        <v>7771.3382999999994</v>
      </c>
      <c r="Q46" s="21">
        <v>2737.8813500000001</v>
      </c>
      <c r="R46" s="21">
        <f t="shared" si="0"/>
        <v>35.230500131489585</v>
      </c>
      <c r="S46" s="21">
        <v>9597.5741199999993</v>
      </c>
      <c r="T46" s="21">
        <v>2962.0787599999999</v>
      </c>
      <c r="U46" s="21">
        <f t="shared" si="12"/>
        <v>30.862785980755731</v>
      </c>
      <c r="V46" s="21">
        <v>2594.2869999999998</v>
      </c>
      <c r="W46" s="21">
        <v>834.72980000000007</v>
      </c>
      <c r="X46" s="21">
        <f t="shared" si="13"/>
        <v>32.175692203676775</v>
      </c>
      <c r="Y46" s="21">
        <v>10601.970960000001</v>
      </c>
      <c r="Z46" s="21">
        <v>2706.3356899999999</v>
      </c>
      <c r="AA46" s="21">
        <f t="shared" si="14"/>
        <v>25.526722344464897</v>
      </c>
      <c r="AB46" s="21">
        <v>260.5</v>
      </c>
      <c r="AC46" s="21">
        <v>0</v>
      </c>
      <c r="AD46" s="21">
        <f t="shared" si="15"/>
        <v>0</v>
      </c>
      <c r="AE46" s="21">
        <v>0</v>
      </c>
      <c r="AF46" s="21">
        <v>0</v>
      </c>
      <c r="AG46" s="21"/>
      <c r="AH46" s="21">
        <v>606.5104</v>
      </c>
      <c r="AI46" s="21">
        <v>290.70684999999997</v>
      </c>
      <c r="AJ46" s="21">
        <f t="shared" si="16"/>
        <v>47.931057736190503</v>
      </c>
      <c r="AK46" s="21">
        <v>2480</v>
      </c>
      <c r="AL46" s="21">
        <v>0</v>
      </c>
      <c r="AM46" s="21">
        <f t="shared" si="8"/>
        <v>0</v>
      </c>
      <c r="AN46" s="21">
        <v>0</v>
      </c>
      <c r="AO46" s="21">
        <v>0</v>
      </c>
      <c r="AP46" s="21"/>
      <c r="AQ46" s="21">
        <v>368.45299999999997</v>
      </c>
      <c r="AR46" s="21">
        <v>170.71345000000002</v>
      </c>
      <c r="AS46" s="21">
        <f t="shared" si="17"/>
        <v>46.33249016835255</v>
      </c>
      <c r="AT46" s="21">
        <v>0</v>
      </c>
      <c r="AU46" s="21">
        <v>0</v>
      </c>
      <c r="AV46" s="21"/>
      <c r="AW46" s="21">
        <v>131.94300000000001</v>
      </c>
      <c r="AX46" s="21">
        <v>0</v>
      </c>
      <c r="AY46" s="21"/>
      <c r="AZ46" s="21">
        <v>0</v>
      </c>
      <c r="BA46" s="21">
        <v>0</v>
      </c>
      <c r="BB46" s="21"/>
      <c r="BC46" s="21">
        <v>135.28</v>
      </c>
      <c r="BD46" s="21">
        <v>99.298500000000004</v>
      </c>
      <c r="BE46" s="21">
        <f t="shared" si="18"/>
        <v>73.402202838557074</v>
      </c>
      <c r="BF46" s="21">
        <v>0</v>
      </c>
      <c r="BG46" s="21">
        <v>0</v>
      </c>
      <c r="BH46" s="21"/>
      <c r="BI46" s="21">
        <v>0</v>
      </c>
      <c r="BJ46" s="21">
        <v>0</v>
      </c>
      <c r="BK46" s="21"/>
      <c r="BL46" s="21">
        <v>0</v>
      </c>
      <c r="BM46" s="21">
        <v>0</v>
      </c>
      <c r="BN46" s="21" t="s">
        <v>91</v>
      </c>
      <c r="BP46" s="26">
        <v>125633139.19000001</v>
      </c>
      <c r="BQ46" s="26">
        <f t="shared" si="7"/>
        <v>-53362.663060000021</v>
      </c>
    </row>
    <row r="47" spans="1:69" x14ac:dyDescent="0.2">
      <c r="A47" s="12">
        <v>41</v>
      </c>
      <c r="B47" s="12">
        <v>41</v>
      </c>
      <c r="C47" s="20" t="s">
        <v>134</v>
      </c>
      <c r="D47" s="27">
        <f t="shared" si="1"/>
        <v>42958.972999999998</v>
      </c>
      <c r="E47" s="27">
        <f t="shared" si="2"/>
        <v>12382.103209999999</v>
      </c>
      <c r="F47" s="21">
        <f t="shared" si="3"/>
        <v>28.823089439312248</v>
      </c>
      <c r="G47" s="21">
        <v>12169.316779999999</v>
      </c>
      <c r="H47" s="21">
        <v>3200.7223100000001</v>
      </c>
      <c r="I47" s="21">
        <f t="shared" si="4"/>
        <v>26.301577712730069</v>
      </c>
      <c r="J47" s="21">
        <v>25398.446219999998</v>
      </c>
      <c r="K47" s="21">
        <v>7744.6259300000002</v>
      </c>
      <c r="L47" s="21">
        <f t="shared" si="10"/>
        <v>30.492518569507993</v>
      </c>
      <c r="M47" s="21">
        <v>788.2</v>
      </c>
      <c r="N47" s="21">
        <v>285.15070000000003</v>
      </c>
      <c r="O47" s="21">
        <f t="shared" si="11"/>
        <v>36.177454960669877</v>
      </c>
      <c r="P47" s="21">
        <v>281.85000000000002</v>
      </c>
      <c r="Q47" s="21">
        <v>78.229240000000004</v>
      </c>
      <c r="R47" s="21">
        <f t="shared" si="0"/>
        <v>27.755628880610249</v>
      </c>
      <c r="S47" s="21">
        <v>2200.36</v>
      </c>
      <c r="T47" s="21">
        <v>716.02301</v>
      </c>
      <c r="U47" s="21">
        <f t="shared" si="12"/>
        <v>32.541175534912462</v>
      </c>
      <c r="V47" s="21">
        <v>100</v>
      </c>
      <c r="W47" s="21">
        <v>0</v>
      </c>
      <c r="X47" s="21">
        <f t="shared" si="13"/>
        <v>0</v>
      </c>
      <c r="Y47" s="21">
        <v>1407.8</v>
      </c>
      <c r="Z47" s="21">
        <v>251.76649</v>
      </c>
      <c r="AA47" s="21">
        <f t="shared" si="14"/>
        <v>17.883683051569825</v>
      </c>
      <c r="AB47" s="21">
        <v>120</v>
      </c>
      <c r="AC47" s="21">
        <v>45.738150000000005</v>
      </c>
      <c r="AD47" s="21">
        <f t="shared" si="15"/>
        <v>38.115125000000006</v>
      </c>
      <c r="AE47" s="21">
        <v>0</v>
      </c>
      <c r="AF47" s="21">
        <v>0</v>
      </c>
      <c r="AG47" s="21"/>
      <c r="AH47" s="21">
        <v>0</v>
      </c>
      <c r="AI47" s="21">
        <v>0</v>
      </c>
      <c r="AJ47" s="21"/>
      <c r="AK47" s="21">
        <v>0</v>
      </c>
      <c r="AL47" s="21">
        <v>0</v>
      </c>
      <c r="AM47" s="21"/>
      <c r="AN47" s="21">
        <v>0</v>
      </c>
      <c r="AO47" s="21">
        <v>0</v>
      </c>
      <c r="AP47" s="21"/>
      <c r="AQ47" s="21">
        <v>0</v>
      </c>
      <c r="AR47" s="21">
        <v>0</v>
      </c>
      <c r="AS47" s="21"/>
      <c r="AT47" s="21">
        <v>0</v>
      </c>
      <c r="AU47" s="21">
        <v>0</v>
      </c>
      <c r="AV47" s="21"/>
      <c r="AW47" s="21">
        <v>473</v>
      </c>
      <c r="AX47" s="21">
        <v>59.847379999999994</v>
      </c>
      <c r="AY47" s="21">
        <f t="shared" si="9"/>
        <v>12.652723044397462</v>
      </c>
      <c r="AZ47" s="21">
        <v>0</v>
      </c>
      <c r="BA47" s="21">
        <v>0</v>
      </c>
      <c r="BB47" s="21"/>
      <c r="BC47" s="21">
        <v>20</v>
      </c>
      <c r="BD47" s="21">
        <v>0</v>
      </c>
      <c r="BE47" s="21">
        <f t="shared" si="18"/>
        <v>0</v>
      </c>
      <c r="BF47" s="21">
        <v>0</v>
      </c>
      <c r="BG47" s="21">
        <v>0</v>
      </c>
      <c r="BH47" s="21"/>
      <c r="BI47" s="21">
        <v>0</v>
      </c>
      <c r="BJ47" s="21">
        <v>0</v>
      </c>
      <c r="BK47" s="21"/>
      <c r="BL47" s="21">
        <v>0</v>
      </c>
      <c r="BM47" s="21">
        <v>0</v>
      </c>
      <c r="BN47" s="21" t="s">
        <v>91</v>
      </c>
      <c r="BP47" s="26">
        <v>50056394.549999997</v>
      </c>
      <c r="BQ47" s="26">
        <f t="shared" si="7"/>
        <v>7097.4215499999991</v>
      </c>
    </row>
    <row r="48" spans="1:69" x14ac:dyDescent="0.2">
      <c r="A48" s="12">
        <v>42</v>
      </c>
      <c r="B48" s="12">
        <v>42</v>
      </c>
      <c r="C48" s="20" t="s">
        <v>135</v>
      </c>
      <c r="D48" s="27">
        <f t="shared" si="1"/>
        <v>357772.43373000005</v>
      </c>
      <c r="E48" s="27">
        <f t="shared" si="2"/>
        <v>95497.998510000005</v>
      </c>
      <c r="F48" s="21">
        <f t="shared" si="3"/>
        <v>26.692385859462114</v>
      </c>
      <c r="G48" s="21">
        <v>43196.486020000004</v>
      </c>
      <c r="H48" s="21">
        <v>12718.801160000001</v>
      </c>
      <c r="I48" s="21">
        <f t="shared" si="4"/>
        <v>29.444064394754673</v>
      </c>
      <c r="J48" s="21">
        <v>231536.13008999999</v>
      </c>
      <c r="K48" s="21">
        <v>62933.71776</v>
      </c>
      <c r="L48" s="21">
        <f t="shared" si="10"/>
        <v>27.180949139789607</v>
      </c>
      <c r="M48" s="21">
        <v>15544.297</v>
      </c>
      <c r="N48" s="21">
        <v>7225.3269099999998</v>
      </c>
      <c r="O48" s="21">
        <f t="shared" si="11"/>
        <v>46.482172271927126</v>
      </c>
      <c r="P48" s="21">
        <v>13065.571619999999</v>
      </c>
      <c r="Q48" s="21">
        <v>3999.9874900000004</v>
      </c>
      <c r="R48" s="21">
        <f t="shared" si="0"/>
        <v>30.614714811842276</v>
      </c>
      <c r="S48" s="21">
        <v>9148.1749999999993</v>
      </c>
      <c r="T48" s="21">
        <v>2766.9021499999999</v>
      </c>
      <c r="U48" s="21">
        <f t="shared" si="12"/>
        <v>30.245400312084104</v>
      </c>
      <c r="V48" s="21">
        <v>5770.3680000000004</v>
      </c>
      <c r="W48" s="21">
        <v>1539.3949599999999</v>
      </c>
      <c r="X48" s="21">
        <f t="shared" si="13"/>
        <v>26.677587287327253</v>
      </c>
      <c r="Y48" s="21">
        <v>15155.225</v>
      </c>
      <c r="Z48" s="21">
        <v>2319.95109</v>
      </c>
      <c r="AA48" s="21">
        <f t="shared" si="14"/>
        <v>15.307929047572703</v>
      </c>
      <c r="AB48" s="21">
        <v>140</v>
      </c>
      <c r="AC48" s="21">
        <v>0</v>
      </c>
      <c r="AD48" s="21"/>
      <c r="AE48" s="21">
        <v>0</v>
      </c>
      <c r="AF48" s="21">
        <v>0</v>
      </c>
      <c r="AG48" s="21"/>
      <c r="AH48" s="21">
        <v>15050.489</v>
      </c>
      <c r="AI48" s="21">
        <v>1365.3641100000002</v>
      </c>
      <c r="AJ48" s="21">
        <f t="shared" si="16"/>
        <v>9.0718920162660517</v>
      </c>
      <c r="AK48" s="21">
        <v>7568.6719999999996</v>
      </c>
      <c r="AL48" s="21">
        <v>169.03776999999999</v>
      </c>
      <c r="AM48" s="21">
        <f t="shared" si="8"/>
        <v>2.2333874423412721</v>
      </c>
      <c r="AN48" s="21">
        <v>0</v>
      </c>
      <c r="AO48" s="21">
        <v>0</v>
      </c>
      <c r="AP48" s="21"/>
      <c r="AQ48" s="21">
        <v>654.27099999999996</v>
      </c>
      <c r="AR48" s="21">
        <v>298.22267999999997</v>
      </c>
      <c r="AS48" s="21">
        <f t="shared" si="17"/>
        <v>45.580910662401358</v>
      </c>
      <c r="AT48" s="21">
        <v>0</v>
      </c>
      <c r="AU48" s="21">
        <v>0</v>
      </c>
      <c r="AV48" s="21"/>
      <c r="AW48" s="21">
        <v>0</v>
      </c>
      <c r="AX48" s="21">
        <v>0</v>
      </c>
      <c r="AY48" s="21"/>
      <c r="AZ48" s="21">
        <v>578.34900000000005</v>
      </c>
      <c r="BA48" s="21">
        <v>34.292430000000003</v>
      </c>
      <c r="BB48" s="21">
        <f t="shared" si="6"/>
        <v>5.9293661785530878</v>
      </c>
      <c r="BC48" s="21">
        <v>264.39999999999998</v>
      </c>
      <c r="BD48" s="21">
        <v>0</v>
      </c>
      <c r="BE48" s="21"/>
      <c r="BF48" s="21">
        <v>100</v>
      </c>
      <c r="BG48" s="21">
        <v>18</v>
      </c>
      <c r="BH48" s="21">
        <f>BG48/BF48*100</f>
        <v>18</v>
      </c>
      <c r="BI48" s="21">
        <v>0</v>
      </c>
      <c r="BJ48" s="21">
        <v>0</v>
      </c>
      <c r="BK48" s="21"/>
      <c r="BL48" s="21">
        <v>0</v>
      </c>
      <c r="BM48" s="21">
        <v>109</v>
      </c>
      <c r="BN48" s="21" t="s">
        <v>91</v>
      </c>
      <c r="BP48" s="26">
        <v>28331403.84</v>
      </c>
      <c r="BQ48" s="26">
        <f t="shared" si="7"/>
        <v>-329441.02989000006</v>
      </c>
    </row>
    <row r="49" spans="1:69" x14ac:dyDescent="0.2">
      <c r="A49" s="12">
        <v>43</v>
      </c>
      <c r="B49" s="12">
        <v>43</v>
      </c>
      <c r="C49" s="20" t="s">
        <v>136</v>
      </c>
      <c r="D49" s="27">
        <f t="shared" si="1"/>
        <v>160205.17541</v>
      </c>
      <c r="E49" s="27">
        <f t="shared" si="2"/>
        <v>46582.017090000008</v>
      </c>
      <c r="F49" s="21">
        <f t="shared" si="3"/>
        <v>29.076474571302995</v>
      </c>
      <c r="G49" s="21">
        <v>23049.687999999998</v>
      </c>
      <c r="H49" s="21">
        <v>6742.7251699999997</v>
      </c>
      <c r="I49" s="21">
        <f t="shared" si="4"/>
        <v>29.25299973691618</v>
      </c>
      <c r="J49" s="21">
        <v>97073.445849999989</v>
      </c>
      <c r="K49" s="21">
        <v>29492.42193</v>
      </c>
      <c r="L49" s="21">
        <f t="shared" si="10"/>
        <v>30.381554576286838</v>
      </c>
      <c r="M49" s="21">
        <v>5104.2569999999996</v>
      </c>
      <c r="N49" s="21">
        <v>1093.84393</v>
      </c>
      <c r="O49" s="21">
        <f t="shared" si="11"/>
        <v>21.430032421956813</v>
      </c>
      <c r="P49" s="21">
        <v>9510.851560000001</v>
      </c>
      <c r="Q49" s="21">
        <v>2784.1594599999999</v>
      </c>
      <c r="R49" s="21">
        <f t="shared" si="0"/>
        <v>29.273503454826283</v>
      </c>
      <c r="S49" s="21">
        <v>13253.42</v>
      </c>
      <c r="T49" s="21">
        <v>4014.1456600000001</v>
      </c>
      <c r="U49" s="21">
        <f t="shared" si="12"/>
        <v>30.287621308311362</v>
      </c>
      <c r="V49" s="21">
        <v>2941.51</v>
      </c>
      <c r="W49" s="21">
        <v>1006.01304</v>
      </c>
      <c r="X49" s="21">
        <f t="shared" si="13"/>
        <v>34.200565015927189</v>
      </c>
      <c r="Y49" s="21">
        <v>6823.433</v>
      </c>
      <c r="Z49" s="21">
        <v>859.64738999999997</v>
      </c>
      <c r="AA49" s="21">
        <f t="shared" si="14"/>
        <v>12.598458723050404</v>
      </c>
      <c r="AB49" s="21">
        <v>200</v>
      </c>
      <c r="AC49" s="21">
        <v>0</v>
      </c>
      <c r="AD49" s="21">
        <f t="shared" si="15"/>
        <v>0</v>
      </c>
      <c r="AE49" s="21">
        <v>0</v>
      </c>
      <c r="AF49" s="21">
        <v>0</v>
      </c>
      <c r="AG49" s="21"/>
      <c r="AH49" s="21">
        <v>66.88</v>
      </c>
      <c r="AI49" s="21">
        <v>66.725259999999992</v>
      </c>
      <c r="AJ49" s="21">
        <f t="shared" si="16"/>
        <v>99.768630382775115</v>
      </c>
      <c r="AK49" s="21">
        <v>0</v>
      </c>
      <c r="AL49" s="21">
        <v>0</v>
      </c>
      <c r="AM49" s="21"/>
      <c r="AN49" s="21">
        <v>0</v>
      </c>
      <c r="AO49" s="21">
        <v>0</v>
      </c>
      <c r="AP49" s="21"/>
      <c r="AQ49" s="21">
        <v>1137.1990000000001</v>
      </c>
      <c r="AR49" s="21">
        <v>234.20561999999998</v>
      </c>
      <c r="AS49" s="21">
        <f t="shared" si="17"/>
        <v>20.59495479682975</v>
      </c>
      <c r="AT49" s="21">
        <v>0</v>
      </c>
      <c r="AU49" s="21">
        <v>0</v>
      </c>
      <c r="AV49" s="21"/>
      <c r="AW49" s="21">
        <v>934</v>
      </c>
      <c r="AX49" s="21">
        <v>288.12963000000002</v>
      </c>
      <c r="AY49" s="21">
        <f t="shared" si="9"/>
        <v>30.848996788008563</v>
      </c>
      <c r="AZ49" s="21">
        <v>0</v>
      </c>
      <c r="BA49" s="21">
        <v>0</v>
      </c>
      <c r="BB49" s="21"/>
      <c r="BC49" s="21">
        <v>110.491</v>
      </c>
      <c r="BD49" s="21">
        <v>0</v>
      </c>
      <c r="BE49" s="21">
        <f t="shared" si="18"/>
        <v>0</v>
      </c>
      <c r="BF49" s="21">
        <v>0</v>
      </c>
      <c r="BG49" s="21">
        <v>0</v>
      </c>
      <c r="BH49" s="21"/>
      <c r="BI49" s="21">
        <v>0</v>
      </c>
      <c r="BJ49" s="21">
        <v>0</v>
      </c>
      <c r="BK49" s="21"/>
      <c r="BL49" s="21">
        <v>0</v>
      </c>
      <c r="BM49" s="21">
        <v>0</v>
      </c>
      <c r="BN49" s="21" t="s">
        <v>91</v>
      </c>
      <c r="BP49" s="26">
        <v>53113487</v>
      </c>
      <c r="BQ49" s="26">
        <f t="shared" si="7"/>
        <v>-107091.68841</v>
      </c>
    </row>
    <row r="50" spans="1:69" x14ac:dyDescent="0.2">
      <c r="A50" s="12">
        <v>44</v>
      </c>
      <c r="B50" s="12">
        <v>44</v>
      </c>
      <c r="C50" s="20" t="s">
        <v>137</v>
      </c>
      <c r="D50" s="27">
        <f t="shared" si="1"/>
        <v>92401.448740000007</v>
      </c>
      <c r="E50" s="27">
        <f t="shared" si="2"/>
        <v>27170.66995</v>
      </c>
      <c r="F50" s="21">
        <f t="shared" si="3"/>
        <v>29.405025917345807</v>
      </c>
      <c r="G50" s="21">
        <v>17963.092000000001</v>
      </c>
      <c r="H50" s="21">
        <v>3980.6511399999999</v>
      </c>
      <c r="I50" s="21">
        <f t="shared" si="4"/>
        <v>22.160166746348565</v>
      </c>
      <c r="J50" s="21">
        <v>54166.303189999999</v>
      </c>
      <c r="K50" s="21">
        <v>17006.87355</v>
      </c>
      <c r="L50" s="21">
        <f t="shared" si="10"/>
        <v>31.397515703341838</v>
      </c>
      <c r="M50" s="21">
        <v>1416.0014799999999</v>
      </c>
      <c r="N50" s="21">
        <v>664.25643000000002</v>
      </c>
      <c r="O50" s="21">
        <f t="shared" si="11"/>
        <v>46.910715799534337</v>
      </c>
      <c r="P50" s="21">
        <v>7232.2021500000001</v>
      </c>
      <c r="Q50" s="21">
        <v>1968.1828500000001</v>
      </c>
      <c r="R50" s="21">
        <f t="shared" si="0"/>
        <v>27.214157032377756</v>
      </c>
      <c r="S50" s="21">
        <v>6478.8299200000001</v>
      </c>
      <c r="T50" s="21">
        <v>1944.6325099999999</v>
      </c>
      <c r="U50" s="21">
        <f t="shared" si="12"/>
        <v>30.015180734980611</v>
      </c>
      <c r="V50" s="21">
        <v>1312.6010000000001</v>
      </c>
      <c r="W50" s="21">
        <v>508.06223999999997</v>
      </c>
      <c r="X50" s="21">
        <f t="shared" si="13"/>
        <v>38.706525440708937</v>
      </c>
      <c r="Y50" s="21">
        <v>2249.6129999999998</v>
      </c>
      <c r="Z50" s="21">
        <v>795.45083999999997</v>
      </c>
      <c r="AA50" s="21">
        <f t="shared" si="14"/>
        <v>35.359452492495372</v>
      </c>
      <c r="AB50" s="21">
        <v>50</v>
      </c>
      <c r="AC50" s="21">
        <v>0</v>
      </c>
      <c r="AD50" s="21">
        <f t="shared" si="15"/>
        <v>0</v>
      </c>
      <c r="AE50" s="21">
        <v>0</v>
      </c>
      <c r="AF50" s="21">
        <v>0</v>
      </c>
      <c r="AG50" s="21"/>
      <c r="AH50" s="21">
        <v>146.13800000000001</v>
      </c>
      <c r="AI50" s="21">
        <v>146.13800000000001</v>
      </c>
      <c r="AJ50" s="21">
        <f t="shared" si="16"/>
        <v>100</v>
      </c>
      <c r="AK50" s="21">
        <v>1317.5</v>
      </c>
      <c r="AL50" s="21">
        <v>155.184</v>
      </c>
      <c r="AM50" s="21">
        <f t="shared" si="8"/>
        <v>11.778671726755217</v>
      </c>
      <c r="AN50" s="21">
        <v>0</v>
      </c>
      <c r="AO50" s="21">
        <v>0</v>
      </c>
      <c r="AP50" s="21"/>
      <c r="AQ50" s="21">
        <v>0</v>
      </c>
      <c r="AR50" s="21">
        <v>0</v>
      </c>
      <c r="AS50" s="21"/>
      <c r="AT50" s="21">
        <v>0</v>
      </c>
      <c r="AU50" s="21">
        <v>0</v>
      </c>
      <c r="AV50" s="21"/>
      <c r="AW50" s="21">
        <v>0</v>
      </c>
      <c r="AX50" s="21">
        <v>0</v>
      </c>
      <c r="AY50" s="21"/>
      <c r="AZ50" s="21">
        <v>50</v>
      </c>
      <c r="BA50" s="21">
        <v>1.2383900000000001</v>
      </c>
      <c r="BB50" s="21">
        <f t="shared" si="6"/>
        <v>2.4767800000000002</v>
      </c>
      <c r="BC50" s="21">
        <v>19.167999999999999</v>
      </c>
      <c r="BD50" s="21">
        <v>0</v>
      </c>
      <c r="BE50" s="21">
        <f t="shared" si="18"/>
        <v>0</v>
      </c>
      <c r="BF50" s="21">
        <v>0</v>
      </c>
      <c r="BG50" s="21">
        <v>0</v>
      </c>
      <c r="BH50" s="21"/>
      <c r="BI50" s="21">
        <v>0</v>
      </c>
      <c r="BJ50" s="21">
        <v>0</v>
      </c>
      <c r="BK50" s="21"/>
      <c r="BL50" s="21">
        <v>0</v>
      </c>
      <c r="BM50" s="21">
        <v>0</v>
      </c>
      <c r="BN50" s="21" t="s">
        <v>91</v>
      </c>
      <c r="BP50" s="26">
        <v>126855878.30000001</v>
      </c>
      <c r="BQ50" s="26">
        <f t="shared" si="7"/>
        <v>34454.429560000004</v>
      </c>
    </row>
    <row r="51" spans="1:69" x14ac:dyDescent="0.2">
      <c r="A51" s="12">
        <v>45</v>
      </c>
      <c r="B51" s="12">
        <v>45</v>
      </c>
      <c r="C51" s="20" t="s">
        <v>138</v>
      </c>
      <c r="D51" s="27">
        <f t="shared" si="1"/>
        <v>49063.269</v>
      </c>
      <c r="E51" s="27">
        <f t="shared" si="2"/>
        <v>15555.379460000002</v>
      </c>
      <c r="F51" s="21">
        <f t="shared" si="3"/>
        <v>31.704735083999402</v>
      </c>
      <c r="G51" s="21">
        <v>11230.6</v>
      </c>
      <c r="H51" s="21">
        <v>3484.5702500000002</v>
      </c>
      <c r="I51" s="21">
        <f t="shared" si="4"/>
        <v>31.027462913824728</v>
      </c>
      <c r="J51" s="21">
        <v>32714.378000000001</v>
      </c>
      <c r="K51" s="21">
        <v>9037.2851699999992</v>
      </c>
      <c r="L51" s="21">
        <f t="shared" si="10"/>
        <v>27.624811237432052</v>
      </c>
      <c r="M51" s="21">
        <v>165.6</v>
      </c>
      <c r="N51" s="21">
        <v>36.307940000000002</v>
      </c>
      <c r="O51" s="21"/>
      <c r="P51" s="21">
        <v>651.995</v>
      </c>
      <c r="Q51" s="21">
        <v>216.98017999999999</v>
      </c>
      <c r="R51" s="21">
        <f t="shared" si="0"/>
        <v>33.279423921962589</v>
      </c>
      <c r="S51" s="21">
        <v>950</v>
      </c>
      <c r="T51" s="21">
        <v>233.15797000000001</v>
      </c>
      <c r="U51" s="21">
        <f t="shared" si="12"/>
        <v>24.542944210526315</v>
      </c>
      <c r="V51" s="21">
        <v>46.79</v>
      </c>
      <c r="W51" s="21">
        <v>0</v>
      </c>
      <c r="X51" s="21">
        <f t="shared" si="13"/>
        <v>0</v>
      </c>
      <c r="Y51" s="21">
        <v>2853.7</v>
      </c>
      <c r="Z51" s="21">
        <v>1400.6798100000001</v>
      </c>
      <c r="AA51" s="21">
        <f t="shared" si="14"/>
        <v>49.082938290640229</v>
      </c>
      <c r="AB51" s="21">
        <v>400</v>
      </c>
      <c r="AC51" s="21">
        <v>0</v>
      </c>
      <c r="AD51" s="21">
        <f t="shared" si="15"/>
        <v>0</v>
      </c>
      <c r="AE51" s="21">
        <v>0</v>
      </c>
      <c r="AF51" s="21">
        <v>0</v>
      </c>
      <c r="AG51" s="21"/>
      <c r="AH51" s="21">
        <v>29.806000000000001</v>
      </c>
      <c r="AI51" s="21">
        <v>29.805439999999997</v>
      </c>
      <c r="AJ51" s="21">
        <f t="shared" si="16"/>
        <v>99.998121183654291</v>
      </c>
      <c r="AK51" s="21">
        <v>0</v>
      </c>
      <c r="AL51" s="21">
        <v>0</v>
      </c>
      <c r="AM51" s="21"/>
      <c r="AN51" s="21">
        <v>0</v>
      </c>
      <c r="AO51" s="21">
        <v>0</v>
      </c>
      <c r="AP51" s="21"/>
      <c r="AQ51" s="21">
        <v>0</v>
      </c>
      <c r="AR51" s="21">
        <v>0</v>
      </c>
      <c r="AS51" s="21"/>
      <c r="AT51" s="21">
        <v>0</v>
      </c>
      <c r="AU51" s="21">
        <v>0</v>
      </c>
      <c r="AV51" s="21"/>
      <c r="AW51" s="21">
        <v>0</v>
      </c>
      <c r="AX51" s="21">
        <v>0</v>
      </c>
      <c r="AY51" s="21"/>
      <c r="AZ51" s="21">
        <v>10</v>
      </c>
      <c r="BA51" s="21">
        <v>4.9927000000000001</v>
      </c>
      <c r="BB51" s="21">
        <f t="shared" si="6"/>
        <v>49.927</v>
      </c>
      <c r="BC51" s="21">
        <v>10.4</v>
      </c>
      <c r="BD51" s="21">
        <v>0</v>
      </c>
      <c r="BE51" s="21">
        <f t="shared" si="18"/>
        <v>0</v>
      </c>
      <c r="BF51" s="21">
        <v>0</v>
      </c>
      <c r="BG51" s="21">
        <v>0</v>
      </c>
      <c r="BH51" s="21"/>
      <c r="BI51" s="21">
        <v>0</v>
      </c>
      <c r="BJ51" s="21">
        <v>0</v>
      </c>
      <c r="BK51" s="21"/>
      <c r="BL51" s="21">
        <v>0</v>
      </c>
      <c r="BM51" s="21">
        <v>1111.5999999999999</v>
      </c>
      <c r="BN51" s="21" t="s">
        <v>91</v>
      </c>
      <c r="BP51" s="26">
        <v>34571320.019999996</v>
      </c>
      <c r="BQ51" s="26">
        <f t="shared" si="7"/>
        <v>-14491.948980000001</v>
      </c>
    </row>
    <row r="52" spans="1:69" x14ac:dyDescent="0.2">
      <c r="A52" s="12">
        <v>46</v>
      </c>
      <c r="B52" s="12">
        <v>46</v>
      </c>
      <c r="C52" s="20" t="s">
        <v>139</v>
      </c>
      <c r="D52" s="27">
        <f t="shared" si="1"/>
        <v>282030.14909000002</v>
      </c>
      <c r="E52" s="27">
        <f t="shared" si="2"/>
        <v>78552.340460000007</v>
      </c>
      <c r="F52" s="21">
        <f t="shared" si="3"/>
        <v>27.852462126285932</v>
      </c>
      <c r="G52" s="21">
        <v>38854.579109999999</v>
      </c>
      <c r="H52" s="21">
        <v>12587.473599999999</v>
      </c>
      <c r="I52" s="21">
        <f t="shared" si="4"/>
        <v>32.396371002666093</v>
      </c>
      <c r="J52" s="21">
        <v>177203.70315000002</v>
      </c>
      <c r="K52" s="21">
        <v>51745.685520000006</v>
      </c>
      <c r="L52" s="21">
        <f t="shared" si="10"/>
        <v>29.201243879309978</v>
      </c>
      <c r="M52" s="21">
        <v>9692.0959999999995</v>
      </c>
      <c r="N52" s="21">
        <v>3495.3251099999998</v>
      </c>
      <c r="O52" s="21">
        <f t="shared" si="11"/>
        <v>36.06366579530372</v>
      </c>
      <c r="P52" s="21">
        <v>15128.028910000001</v>
      </c>
      <c r="Q52" s="21">
        <v>4348.5677599999999</v>
      </c>
      <c r="R52" s="21">
        <f t="shared" si="0"/>
        <v>28.745104771220319</v>
      </c>
      <c r="S52" s="21">
        <v>12438.276</v>
      </c>
      <c r="T52" s="21">
        <v>3345.3577799999998</v>
      </c>
      <c r="U52" s="21">
        <f t="shared" si="12"/>
        <v>26.895670911306357</v>
      </c>
      <c r="V52" s="21">
        <v>5272.4470000000001</v>
      </c>
      <c r="W52" s="21">
        <v>1197.9208799999999</v>
      </c>
      <c r="X52" s="21">
        <f t="shared" si="13"/>
        <v>22.720396810058023</v>
      </c>
      <c r="Y52" s="21">
        <v>8043.6869999999999</v>
      </c>
      <c r="Z52" s="21">
        <v>1452.6367600000001</v>
      </c>
      <c r="AA52" s="21">
        <f t="shared" si="14"/>
        <v>18.059339703297756</v>
      </c>
      <c r="AB52" s="21">
        <v>151</v>
      </c>
      <c r="AC52" s="21">
        <v>20.4696</v>
      </c>
      <c r="AD52" s="21">
        <f t="shared" si="15"/>
        <v>13.556026490066225</v>
      </c>
      <c r="AE52" s="21">
        <v>0</v>
      </c>
      <c r="AF52" s="21">
        <v>0</v>
      </c>
      <c r="AG52" s="21"/>
      <c r="AH52" s="21">
        <v>5439.0259999999998</v>
      </c>
      <c r="AI52" s="21">
        <v>133.96107999999998</v>
      </c>
      <c r="AJ52" s="21">
        <f t="shared" si="16"/>
        <v>2.4629608315900673</v>
      </c>
      <c r="AK52" s="21">
        <v>8100.7945899999995</v>
      </c>
      <c r="AL52" s="21">
        <v>27.138000000000002</v>
      </c>
      <c r="AM52" s="21">
        <f t="shared" si="8"/>
        <v>0.33500417395474291</v>
      </c>
      <c r="AN52" s="21">
        <v>0</v>
      </c>
      <c r="AO52" s="21">
        <v>0</v>
      </c>
      <c r="AP52" s="21"/>
      <c r="AQ52" s="21">
        <v>851.49605000000008</v>
      </c>
      <c r="AR52" s="21">
        <v>39.658000000000001</v>
      </c>
      <c r="AS52" s="21">
        <f t="shared" si="17"/>
        <v>4.6574496734306639</v>
      </c>
      <c r="AT52" s="21">
        <v>0</v>
      </c>
      <c r="AU52" s="21">
        <v>0</v>
      </c>
      <c r="AV52" s="21"/>
      <c r="AW52" s="21">
        <v>145</v>
      </c>
      <c r="AX52" s="21">
        <v>0</v>
      </c>
      <c r="AY52" s="21"/>
      <c r="AZ52" s="21">
        <v>449.14499999999998</v>
      </c>
      <c r="BA52" s="21">
        <v>8.2983700000000002</v>
      </c>
      <c r="BB52" s="21">
        <f t="shared" si="6"/>
        <v>1.8475926482539047</v>
      </c>
      <c r="BC52" s="21">
        <v>260.87027999999998</v>
      </c>
      <c r="BD52" s="21">
        <v>149.84800000000001</v>
      </c>
      <c r="BE52" s="21">
        <f t="shared" si="18"/>
        <v>57.441575943415259</v>
      </c>
      <c r="BF52" s="21">
        <v>0</v>
      </c>
      <c r="BG52" s="21">
        <v>0</v>
      </c>
      <c r="BH52" s="21"/>
      <c r="BI52" s="21">
        <v>0</v>
      </c>
      <c r="BJ52" s="21">
        <v>0</v>
      </c>
      <c r="BK52" s="21"/>
      <c r="BL52" s="21">
        <v>0</v>
      </c>
      <c r="BM52" s="21">
        <v>0</v>
      </c>
      <c r="BN52" s="21" t="s">
        <v>91</v>
      </c>
      <c r="BP52" s="26">
        <v>59380145.719999991</v>
      </c>
      <c r="BQ52" s="26">
        <f t="shared" si="7"/>
        <v>-222650.00337000002</v>
      </c>
    </row>
    <row r="53" spans="1:69" x14ac:dyDescent="0.2">
      <c r="A53" s="12">
        <v>47</v>
      </c>
      <c r="B53" s="12">
        <v>47</v>
      </c>
      <c r="C53" s="20" t="s">
        <v>140</v>
      </c>
      <c r="D53" s="27">
        <f t="shared" si="1"/>
        <v>55381.735539999994</v>
      </c>
      <c r="E53" s="27">
        <f t="shared" si="2"/>
        <v>18114.99552</v>
      </c>
      <c r="F53" s="21">
        <f t="shared" si="3"/>
        <v>32.709331593475014</v>
      </c>
      <c r="G53" s="21">
        <v>17134.517</v>
      </c>
      <c r="H53" s="21">
        <v>5822.3168700000006</v>
      </c>
      <c r="I53" s="21">
        <f t="shared" si="4"/>
        <v>33.980046650862704</v>
      </c>
      <c r="J53" s="21">
        <v>28623.463190000002</v>
      </c>
      <c r="K53" s="21">
        <v>9207.4619199999997</v>
      </c>
      <c r="L53" s="21">
        <f t="shared" si="10"/>
        <v>32.167532834450142</v>
      </c>
      <c r="M53" s="21">
        <v>1416.9</v>
      </c>
      <c r="N53" s="21">
        <v>831.72279000000003</v>
      </c>
      <c r="O53" s="21">
        <f t="shared" si="11"/>
        <v>58.700175735761164</v>
      </c>
      <c r="P53" s="21">
        <v>2750.5353500000001</v>
      </c>
      <c r="Q53" s="21">
        <v>770.66406999999992</v>
      </c>
      <c r="R53" s="21">
        <f t="shared" si="0"/>
        <v>28.018693524516959</v>
      </c>
      <c r="S53" s="21">
        <v>3181.64</v>
      </c>
      <c r="T53" s="21">
        <v>875.60391000000004</v>
      </c>
      <c r="U53" s="21">
        <f t="shared" si="12"/>
        <v>27.520521177757384</v>
      </c>
      <c r="V53" s="21">
        <v>50</v>
      </c>
      <c r="W53" s="21">
        <v>0</v>
      </c>
      <c r="X53" s="21"/>
      <c r="Y53" s="21">
        <v>984.2</v>
      </c>
      <c r="Z53" s="21">
        <v>402.92678000000001</v>
      </c>
      <c r="AA53" s="21">
        <f t="shared" si="14"/>
        <v>40.93952245478561</v>
      </c>
      <c r="AB53" s="21">
        <v>0</v>
      </c>
      <c r="AC53" s="21">
        <v>0</v>
      </c>
      <c r="AD53" s="21"/>
      <c r="AE53" s="21">
        <v>0</v>
      </c>
      <c r="AF53" s="21">
        <v>0</v>
      </c>
      <c r="AG53" s="21"/>
      <c r="AH53" s="21">
        <v>70</v>
      </c>
      <c r="AI53" s="21">
        <v>64.583389999999994</v>
      </c>
      <c r="AJ53" s="21">
        <f t="shared" si="16"/>
        <v>92.261985714285714</v>
      </c>
      <c r="AK53" s="21">
        <v>392</v>
      </c>
      <c r="AL53" s="21">
        <v>0</v>
      </c>
      <c r="AM53" s="21">
        <f t="shared" si="8"/>
        <v>0</v>
      </c>
      <c r="AN53" s="21">
        <v>0</v>
      </c>
      <c r="AO53" s="21">
        <v>0</v>
      </c>
      <c r="AP53" s="21"/>
      <c r="AQ53" s="21">
        <v>421</v>
      </c>
      <c r="AR53" s="21">
        <v>0</v>
      </c>
      <c r="AS53" s="21">
        <f t="shared" si="17"/>
        <v>0</v>
      </c>
      <c r="AT53" s="21">
        <v>0</v>
      </c>
      <c r="AU53" s="21">
        <v>0</v>
      </c>
      <c r="AV53" s="21"/>
      <c r="AW53" s="21">
        <v>353.28</v>
      </c>
      <c r="AX53" s="21">
        <v>89.715789999999998</v>
      </c>
      <c r="AY53" s="21">
        <f t="shared" si="9"/>
        <v>25.395094542572465</v>
      </c>
      <c r="AZ53" s="21">
        <v>0</v>
      </c>
      <c r="BA53" s="21">
        <v>0</v>
      </c>
      <c r="BB53" s="21"/>
      <c r="BC53" s="21">
        <v>4.2</v>
      </c>
      <c r="BD53" s="21">
        <v>0</v>
      </c>
      <c r="BE53" s="21">
        <f t="shared" si="18"/>
        <v>0</v>
      </c>
      <c r="BF53" s="21">
        <v>0</v>
      </c>
      <c r="BG53" s="21">
        <v>0</v>
      </c>
      <c r="BH53" s="21"/>
      <c r="BI53" s="21">
        <v>0</v>
      </c>
      <c r="BJ53" s="21">
        <v>0</v>
      </c>
      <c r="BK53" s="21"/>
      <c r="BL53" s="21">
        <v>0</v>
      </c>
      <c r="BM53" s="21">
        <v>50</v>
      </c>
      <c r="BN53" s="21" t="s">
        <v>91</v>
      </c>
      <c r="BP53" s="26">
        <v>212020607.99000001</v>
      </c>
      <c r="BQ53" s="26">
        <f t="shared" si="7"/>
        <v>156638.87245000002</v>
      </c>
    </row>
    <row r="54" spans="1:69" x14ac:dyDescent="0.2">
      <c r="A54" s="12">
        <v>48</v>
      </c>
      <c r="B54" s="12">
        <v>48</v>
      </c>
      <c r="C54" s="20" t="s">
        <v>141</v>
      </c>
      <c r="D54" s="27">
        <f t="shared" si="1"/>
        <v>312158.45713000005</v>
      </c>
      <c r="E54" s="27">
        <f t="shared" si="2"/>
        <v>87310.690519999989</v>
      </c>
      <c r="F54" s="21">
        <f t="shared" si="3"/>
        <v>27.969990408954061</v>
      </c>
      <c r="G54" s="21">
        <v>42942.790560000001</v>
      </c>
      <c r="H54" s="21">
        <v>12498.21722</v>
      </c>
      <c r="I54" s="21">
        <f t="shared" si="4"/>
        <v>29.104343376421692</v>
      </c>
      <c r="J54" s="21">
        <v>215041.07076</v>
      </c>
      <c r="K54" s="21">
        <v>61916.59446</v>
      </c>
      <c r="L54" s="21">
        <f t="shared" si="10"/>
        <v>28.792915809605041</v>
      </c>
      <c r="M54" s="21">
        <v>6754.5720000000001</v>
      </c>
      <c r="N54" s="21">
        <v>1888.60787</v>
      </c>
      <c r="O54" s="21">
        <f t="shared" si="11"/>
        <v>27.960437315643389</v>
      </c>
      <c r="P54" s="21">
        <v>14850.686</v>
      </c>
      <c r="Q54" s="21">
        <v>2746.1334500000003</v>
      </c>
      <c r="R54" s="21">
        <f t="shared" si="0"/>
        <v>18.491626918783417</v>
      </c>
      <c r="S54" s="21">
        <v>15826.487999999999</v>
      </c>
      <c r="T54" s="21">
        <v>4993.5193499999996</v>
      </c>
      <c r="U54" s="21">
        <f t="shared" si="12"/>
        <v>31.551657891504419</v>
      </c>
      <c r="V54" s="21">
        <v>2056.42</v>
      </c>
      <c r="W54" s="21">
        <v>626.2337</v>
      </c>
      <c r="X54" s="21">
        <f t="shared" si="13"/>
        <v>30.452616683362351</v>
      </c>
      <c r="Y54" s="21">
        <v>10549.26</v>
      </c>
      <c r="Z54" s="21">
        <v>2316.4744900000001</v>
      </c>
      <c r="AA54" s="21">
        <f t="shared" si="14"/>
        <v>21.958644397806101</v>
      </c>
      <c r="AB54" s="21">
        <v>171.6</v>
      </c>
      <c r="AC54" s="21">
        <v>0</v>
      </c>
      <c r="AD54" s="21"/>
      <c r="AE54" s="21">
        <v>0</v>
      </c>
      <c r="AF54" s="21">
        <v>0</v>
      </c>
      <c r="AG54" s="21"/>
      <c r="AH54" s="21">
        <v>1710.4549999999999</v>
      </c>
      <c r="AI54" s="21">
        <v>0</v>
      </c>
      <c r="AJ54" s="21">
        <f t="shared" si="16"/>
        <v>0</v>
      </c>
      <c r="AK54" s="21">
        <v>526.25481000000002</v>
      </c>
      <c r="AL54" s="21">
        <v>0</v>
      </c>
      <c r="AM54" s="21"/>
      <c r="AN54" s="21">
        <v>0</v>
      </c>
      <c r="AO54" s="21">
        <v>0</v>
      </c>
      <c r="AP54" s="21"/>
      <c r="AQ54" s="21">
        <v>203.56</v>
      </c>
      <c r="AR54" s="21">
        <v>53.747750000000003</v>
      </c>
      <c r="AS54" s="21">
        <f t="shared" si="17"/>
        <v>26.403885832187076</v>
      </c>
      <c r="AT54" s="21">
        <v>0</v>
      </c>
      <c r="AU54" s="21">
        <v>0</v>
      </c>
      <c r="AV54" s="21"/>
      <c r="AW54" s="21">
        <v>875.9</v>
      </c>
      <c r="AX54" s="21">
        <v>227.31267000000003</v>
      </c>
      <c r="AY54" s="21">
        <f t="shared" si="9"/>
        <v>25.951897476880927</v>
      </c>
      <c r="AZ54" s="21">
        <v>152.4</v>
      </c>
      <c r="BA54" s="21">
        <v>11.84956</v>
      </c>
      <c r="BB54" s="21">
        <f t="shared" si="6"/>
        <v>7.7753018372703417</v>
      </c>
      <c r="BC54" s="21">
        <v>497</v>
      </c>
      <c r="BD54" s="21">
        <v>0</v>
      </c>
      <c r="BE54" s="21">
        <f t="shared" si="18"/>
        <v>0</v>
      </c>
      <c r="BF54" s="21">
        <v>0</v>
      </c>
      <c r="BG54" s="21">
        <v>0</v>
      </c>
      <c r="BH54" s="21"/>
      <c r="BI54" s="21">
        <v>0</v>
      </c>
      <c r="BJ54" s="21">
        <v>0</v>
      </c>
      <c r="BK54" s="21"/>
      <c r="BL54" s="21">
        <v>0</v>
      </c>
      <c r="BM54" s="21">
        <v>32</v>
      </c>
      <c r="BN54" s="21" t="s">
        <v>91</v>
      </c>
      <c r="BP54" s="26">
        <v>55784481.899999999</v>
      </c>
      <c r="BQ54" s="26">
        <f t="shared" si="7"/>
        <v>-256373.97523000004</v>
      </c>
    </row>
    <row r="55" spans="1:69" x14ac:dyDescent="0.2">
      <c r="A55" s="12">
        <v>49</v>
      </c>
      <c r="B55" s="12">
        <v>49</v>
      </c>
      <c r="C55" s="20" t="s">
        <v>142</v>
      </c>
      <c r="D55" s="27">
        <f t="shared" si="1"/>
        <v>120685.31339</v>
      </c>
      <c r="E55" s="27">
        <f t="shared" si="2"/>
        <v>31959.610479999996</v>
      </c>
      <c r="F55" s="21">
        <f t="shared" si="3"/>
        <v>26.481772787647394</v>
      </c>
      <c r="G55" s="21">
        <v>25960.723000000002</v>
      </c>
      <c r="H55" s="21">
        <v>8406.8703999999998</v>
      </c>
      <c r="I55" s="21">
        <f t="shared" si="4"/>
        <v>32.383036481688123</v>
      </c>
      <c r="J55" s="21">
        <v>61990.011140000002</v>
      </c>
      <c r="K55" s="21">
        <v>15446.26556</v>
      </c>
      <c r="L55" s="21">
        <f t="shared" si="10"/>
        <v>24.917345998076552</v>
      </c>
      <c r="M55" s="21">
        <v>6900.6450000000004</v>
      </c>
      <c r="N55" s="21">
        <v>2214.3514599999999</v>
      </c>
      <c r="O55" s="21">
        <f t="shared" si="11"/>
        <v>32.089050516292311</v>
      </c>
      <c r="P55" s="21">
        <v>10295.366</v>
      </c>
      <c r="Q55" s="21">
        <v>2439.71072</v>
      </c>
      <c r="R55" s="21">
        <f t="shared" si="0"/>
        <v>23.69717327193613</v>
      </c>
      <c r="S55" s="21">
        <v>9947.55825</v>
      </c>
      <c r="T55" s="21">
        <v>2730.6077799999998</v>
      </c>
      <c r="U55" s="21">
        <f t="shared" si="12"/>
        <v>27.450030564033135</v>
      </c>
      <c r="V55" s="21">
        <v>168.238</v>
      </c>
      <c r="W55" s="21">
        <v>25.910799999999998</v>
      </c>
      <c r="X55" s="21">
        <f t="shared" si="13"/>
        <v>15.401276762681437</v>
      </c>
      <c r="Y55" s="21">
        <v>2465.4479999999999</v>
      </c>
      <c r="Z55" s="21">
        <v>468.02621000000005</v>
      </c>
      <c r="AA55" s="21">
        <f t="shared" si="14"/>
        <v>18.983414373371495</v>
      </c>
      <c r="AB55" s="21">
        <v>0</v>
      </c>
      <c r="AC55" s="21">
        <v>0</v>
      </c>
      <c r="AD55" s="21"/>
      <c r="AE55" s="21">
        <v>0</v>
      </c>
      <c r="AF55" s="21">
        <v>0</v>
      </c>
      <c r="AG55" s="21"/>
      <c r="AH55" s="21">
        <v>49.9</v>
      </c>
      <c r="AI55" s="21">
        <v>0</v>
      </c>
      <c r="AJ55" s="21">
        <f t="shared" si="16"/>
        <v>0</v>
      </c>
      <c r="AK55" s="21">
        <v>2000</v>
      </c>
      <c r="AL55" s="21">
        <v>0</v>
      </c>
      <c r="AM55" s="21">
        <f t="shared" si="8"/>
        <v>0</v>
      </c>
      <c r="AN55" s="21">
        <v>0</v>
      </c>
      <c r="AO55" s="21">
        <v>0</v>
      </c>
      <c r="AP55" s="21"/>
      <c r="AQ55" s="21">
        <v>0</v>
      </c>
      <c r="AR55" s="21">
        <v>0</v>
      </c>
      <c r="AS55" s="21"/>
      <c r="AT55" s="21">
        <v>0</v>
      </c>
      <c r="AU55" s="21">
        <v>0</v>
      </c>
      <c r="AV55" s="21"/>
      <c r="AW55" s="21">
        <v>669.57600000000002</v>
      </c>
      <c r="AX55" s="21">
        <v>227.86754999999999</v>
      </c>
      <c r="AY55" s="21">
        <f t="shared" si="9"/>
        <v>34.031618516792719</v>
      </c>
      <c r="AZ55" s="21">
        <v>0</v>
      </c>
      <c r="BA55" s="21">
        <v>0</v>
      </c>
      <c r="BB55" s="21"/>
      <c r="BC55" s="21">
        <v>237.84800000000001</v>
      </c>
      <c r="BD55" s="21">
        <v>0</v>
      </c>
      <c r="BE55" s="21">
        <f t="shared" si="18"/>
        <v>0</v>
      </c>
      <c r="BF55" s="21">
        <v>0</v>
      </c>
      <c r="BG55" s="21">
        <v>0</v>
      </c>
      <c r="BH55" s="21"/>
      <c r="BI55" s="21">
        <v>0</v>
      </c>
      <c r="BJ55" s="21">
        <v>0</v>
      </c>
      <c r="BK55" s="21"/>
      <c r="BL55" s="21">
        <v>0</v>
      </c>
      <c r="BM55" s="21">
        <v>0</v>
      </c>
      <c r="BN55" s="21" t="s">
        <v>91</v>
      </c>
      <c r="BP55" s="26">
        <v>23670578.350000001</v>
      </c>
      <c r="BQ55" s="26">
        <f t="shared" si="7"/>
        <v>-97014.73504</v>
      </c>
    </row>
    <row r="56" spans="1:69" x14ac:dyDescent="0.2">
      <c r="A56" s="12">
        <v>50</v>
      </c>
      <c r="B56" s="12">
        <v>50</v>
      </c>
      <c r="C56" s="20" t="s">
        <v>143</v>
      </c>
      <c r="D56" s="27">
        <f t="shared" si="1"/>
        <v>511043.13122999994</v>
      </c>
      <c r="E56" s="27">
        <f t="shared" si="2"/>
        <v>146825.50556999998</v>
      </c>
      <c r="F56" s="21">
        <f t="shared" si="3"/>
        <v>28.730550632118707</v>
      </c>
      <c r="G56" s="21">
        <v>66137.695999999996</v>
      </c>
      <c r="H56" s="21">
        <v>19903.181239999998</v>
      </c>
      <c r="I56" s="21">
        <f t="shared" si="4"/>
        <v>30.093550945590845</v>
      </c>
      <c r="J56" s="21">
        <v>323420.25398000004</v>
      </c>
      <c r="K56" s="21">
        <v>95271.055349999995</v>
      </c>
      <c r="L56" s="21">
        <f t="shared" si="10"/>
        <v>29.45735592548618</v>
      </c>
      <c r="M56" s="21">
        <v>22821.531999999999</v>
      </c>
      <c r="N56" s="21">
        <v>10248.740890000001</v>
      </c>
      <c r="O56" s="21">
        <f t="shared" si="11"/>
        <v>44.908207257952718</v>
      </c>
      <c r="P56" s="21">
        <v>23453.198539999998</v>
      </c>
      <c r="Q56" s="21">
        <v>6043.5458899999994</v>
      </c>
      <c r="R56" s="21">
        <f t="shared" si="0"/>
        <v>25.7685359192802</v>
      </c>
      <c r="S56" s="21">
        <v>24101.691709999999</v>
      </c>
      <c r="T56" s="21">
        <v>6655.8808099999997</v>
      </c>
      <c r="U56" s="21">
        <f t="shared" si="12"/>
        <v>27.615824192284467</v>
      </c>
      <c r="V56" s="21">
        <v>7311.4129999999996</v>
      </c>
      <c r="W56" s="21">
        <v>2354.2483999999999</v>
      </c>
      <c r="X56" s="21">
        <f t="shared" si="13"/>
        <v>32.199636376716782</v>
      </c>
      <c r="Y56" s="21">
        <v>35106.881999999998</v>
      </c>
      <c r="Z56" s="21">
        <v>4916.0989099999997</v>
      </c>
      <c r="AA56" s="21">
        <f t="shared" si="14"/>
        <v>14.003234209178702</v>
      </c>
      <c r="AB56" s="21">
        <v>598</v>
      </c>
      <c r="AC56" s="21">
        <v>0</v>
      </c>
      <c r="AD56" s="21"/>
      <c r="AE56" s="21">
        <v>0</v>
      </c>
      <c r="AF56" s="21">
        <v>0</v>
      </c>
      <c r="AG56" s="21"/>
      <c r="AH56" s="21">
        <v>5214.0730000000003</v>
      </c>
      <c r="AI56" s="21">
        <v>136.30122</v>
      </c>
      <c r="AJ56" s="21">
        <f t="shared" si="16"/>
        <v>2.614102641063905</v>
      </c>
      <c r="AK56" s="21">
        <v>150</v>
      </c>
      <c r="AL56" s="21">
        <v>0</v>
      </c>
      <c r="AM56" s="21">
        <f t="shared" si="8"/>
        <v>0</v>
      </c>
      <c r="AN56" s="21">
        <v>0</v>
      </c>
      <c r="AO56" s="21">
        <v>0</v>
      </c>
      <c r="AP56" s="21"/>
      <c r="AQ56" s="21">
        <v>862.15300000000002</v>
      </c>
      <c r="AR56" s="21">
        <v>153.09582</v>
      </c>
      <c r="AS56" s="21">
        <f t="shared" si="17"/>
        <v>17.757384130194989</v>
      </c>
      <c r="AT56" s="21">
        <v>0</v>
      </c>
      <c r="AU56" s="21">
        <v>0</v>
      </c>
      <c r="AV56" s="21"/>
      <c r="AW56" s="21">
        <v>1376.8</v>
      </c>
      <c r="AX56" s="21">
        <v>1083.36004</v>
      </c>
      <c r="AY56" s="21">
        <f t="shared" si="9"/>
        <v>78.686812899477047</v>
      </c>
      <c r="AZ56" s="21">
        <v>49.8</v>
      </c>
      <c r="BA56" s="21">
        <v>0</v>
      </c>
      <c r="BB56" s="21"/>
      <c r="BC56" s="21">
        <v>439.63799999999998</v>
      </c>
      <c r="BD56" s="21">
        <v>59.997</v>
      </c>
      <c r="BE56" s="21">
        <f t="shared" si="18"/>
        <v>13.646909502818227</v>
      </c>
      <c r="BF56" s="21">
        <v>0</v>
      </c>
      <c r="BG56" s="21">
        <v>0</v>
      </c>
      <c r="BH56" s="21"/>
      <c r="BI56" s="21">
        <v>0</v>
      </c>
      <c r="BJ56" s="21">
        <v>0</v>
      </c>
      <c r="BK56" s="21"/>
      <c r="BL56" s="21">
        <v>0</v>
      </c>
      <c r="BM56" s="21">
        <v>0</v>
      </c>
      <c r="BN56" s="21" t="s">
        <v>91</v>
      </c>
      <c r="BP56" s="26">
        <v>35974000.719999999</v>
      </c>
      <c r="BQ56" s="26">
        <f t="shared" si="7"/>
        <v>-475069.13050999993</v>
      </c>
    </row>
    <row r="57" spans="1:69" x14ac:dyDescent="0.2">
      <c r="A57" s="12">
        <v>51</v>
      </c>
      <c r="B57" s="12">
        <v>51</v>
      </c>
      <c r="C57" s="20" t="s">
        <v>144</v>
      </c>
      <c r="D57" s="27">
        <f t="shared" si="1"/>
        <v>81687.150689999995</v>
      </c>
      <c r="E57" s="27">
        <f t="shared" si="2"/>
        <v>26002.95681</v>
      </c>
      <c r="F57" s="21">
        <f t="shared" si="3"/>
        <v>31.832370930258481</v>
      </c>
      <c r="G57" s="21">
        <v>11829.091829999999</v>
      </c>
      <c r="H57" s="21">
        <v>4257.6812300000001</v>
      </c>
      <c r="I57" s="21">
        <f t="shared" si="4"/>
        <v>35.993306089669609</v>
      </c>
      <c r="J57" s="21">
        <v>59967.023329999996</v>
      </c>
      <c r="K57" s="21">
        <v>16708.139609999998</v>
      </c>
      <c r="L57" s="21">
        <f t="shared" si="10"/>
        <v>27.862212733246235</v>
      </c>
      <c r="M57" s="21">
        <v>2686.89</v>
      </c>
      <c r="N57" s="21">
        <v>2013.9762599999999</v>
      </c>
      <c r="O57" s="21">
        <f t="shared" si="11"/>
        <v>74.955664727621894</v>
      </c>
      <c r="P57" s="21">
        <v>2698.6350000000002</v>
      </c>
      <c r="Q57" s="21">
        <v>826.17322000000001</v>
      </c>
      <c r="R57" s="21">
        <f t="shared" si="0"/>
        <v>30.614485471358666</v>
      </c>
      <c r="S57" s="21">
        <v>3358.6078499999999</v>
      </c>
      <c r="T57" s="21">
        <v>1084.4726000000001</v>
      </c>
      <c r="U57" s="21">
        <f t="shared" si="12"/>
        <v>32.28934869547215</v>
      </c>
      <c r="V57" s="21">
        <v>54.18</v>
      </c>
      <c r="W57" s="21">
        <v>0</v>
      </c>
      <c r="X57" s="21"/>
      <c r="Y57" s="21">
        <v>984.72268000000008</v>
      </c>
      <c r="Z57" s="21">
        <v>318.91389000000004</v>
      </c>
      <c r="AA57" s="21">
        <f t="shared" si="14"/>
        <v>32.386162772243651</v>
      </c>
      <c r="AB57" s="21">
        <v>0</v>
      </c>
      <c r="AC57" s="21">
        <v>0</v>
      </c>
      <c r="AD57" s="21"/>
      <c r="AE57" s="21">
        <v>0</v>
      </c>
      <c r="AF57" s="21">
        <v>0</v>
      </c>
      <c r="AG57" s="21"/>
      <c r="AH57" s="21">
        <v>98.9</v>
      </c>
      <c r="AI57" s="21">
        <v>0</v>
      </c>
      <c r="AJ57" s="21">
        <f t="shared" si="16"/>
        <v>0</v>
      </c>
      <c r="AK57" s="21">
        <v>0</v>
      </c>
      <c r="AL57" s="21">
        <v>0</v>
      </c>
      <c r="AM57" s="21"/>
      <c r="AN57" s="21">
        <v>0</v>
      </c>
      <c r="AO57" s="21">
        <v>0</v>
      </c>
      <c r="AP57" s="21"/>
      <c r="AQ57" s="21">
        <v>0</v>
      </c>
      <c r="AR57" s="21">
        <v>0</v>
      </c>
      <c r="AS57" s="21"/>
      <c r="AT57" s="21">
        <v>0</v>
      </c>
      <c r="AU57" s="21">
        <v>0</v>
      </c>
      <c r="AV57" s="21"/>
      <c r="AW57" s="21">
        <v>0</v>
      </c>
      <c r="AX57" s="21">
        <v>0</v>
      </c>
      <c r="AY57" s="21"/>
      <c r="AZ57" s="21">
        <v>0</v>
      </c>
      <c r="BA57" s="21">
        <v>0</v>
      </c>
      <c r="BB57" s="21"/>
      <c r="BC57" s="21">
        <v>9.1</v>
      </c>
      <c r="BD57" s="21">
        <v>0</v>
      </c>
      <c r="BE57" s="21">
        <f t="shared" si="18"/>
        <v>0</v>
      </c>
      <c r="BF57" s="21">
        <v>0</v>
      </c>
      <c r="BG57" s="21">
        <v>0</v>
      </c>
      <c r="BH57" s="21"/>
      <c r="BI57" s="21">
        <v>0</v>
      </c>
      <c r="BJ57" s="21">
        <v>0</v>
      </c>
      <c r="BK57" s="21"/>
      <c r="BL57" s="21">
        <v>0</v>
      </c>
      <c r="BM57" s="21">
        <v>793.6</v>
      </c>
      <c r="BN57" s="21" t="s">
        <v>91</v>
      </c>
      <c r="BP57" s="26">
        <v>148829228.91999999</v>
      </c>
      <c r="BQ57" s="26">
        <f t="shared" si="7"/>
        <v>67142.078229999999</v>
      </c>
    </row>
    <row r="58" spans="1:69" x14ac:dyDescent="0.2">
      <c r="A58" s="12">
        <v>52</v>
      </c>
      <c r="B58" s="12">
        <v>52</v>
      </c>
      <c r="C58" s="20" t="s">
        <v>145</v>
      </c>
      <c r="D58" s="27">
        <f t="shared" si="1"/>
        <v>52622.22445999999</v>
      </c>
      <c r="E58" s="27">
        <f t="shared" si="2"/>
        <v>14053.626219999998</v>
      </c>
      <c r="F58" s="21">
        <f>E58/D58*100</f>
        <v>26.706636528987204</v>
      </c>
      <c r="G58" s="21">
        <v>10262.1453</v>
      </c>
      <c r="H58" s="21">
        <v>2736.0318399999996</v>
      </c>
      <c r="I58" s="21">
        <f t="shared" si="4"/>
        <v>26.661402270342045</v>
      </c>
      <c r="J58" s="21">
        <v>36127.510820000003</v>
      </c>
      <c r="K58" s="21">
        <v>10126.339109999999</v>
      </c>
      <c r="L58" s="21">
        <f t="shared" si="10"/>
        <v>28.029440390878275</v>
      </c>
      <c r="M58" s="21">
        <v>381.1</v>
      </c>
      <c r="N58" s="21">
        <v>71.997450000000001</v>
      </c>
      <c r="O58" s="21">
        <f t="shared" si="11"/>
        <v>18.892009971136183</v>
      </c>
      <c r="P58" s="21">
        <v>1179.596</v>
      </c>
      <c r="Q58" s="21">
        <v>77.788470000000004</v>
      </c>
      <c r="R58" s="21">
        <f t="shared" si="0"/>
        <v>6.5945009986469945</v>
      </c>
      <c r="S58" s="21">
        <v>1947.1679999999999</v>
      </c>
      <c r="T58" s="21">
        <v>555.16919999999993</v>
      </c>
      <c r="U58" s="21">
        <f t="shared" si="12"/>
        <v>28.511623034067934</v>
      </c>
      <c r="V58" s="21">
        <v>20</v>
      </c>
      <c r="W58" s="21">
        <v>3.39</v>
      </c>
      <c r="X58" s="21">
        <f t="shared" si="13"/>
        <v>16.950000000000003</v>
      </c>
      <c r="Y58" s="21">
        <v>1451.40734</v>
      </c>
      <c r="Z58" s="21">
        <v>348.31347</v>
      </c>
      <c r="AA58" s="21">
        <f t="shared" si="14"/>
        <v>23.998326341659538</v>
      </c>
      <c r="AB58" s="21">
        <v>0</v>
      </c>
      <c r="AC58" s="21">
        <v>0</v>
      </c>
      <c r="AD58" s="21"/>
      <c r="AE58" s="21">
        <v>0</v>
      </c>
      <c r="AF58" s="21">
        <v>0</v>
      </c>
      <c r="AG58" s="21"/>
      <c r="AH58" s="21">
        <v>1139.0350000000001</v>
      </c>
      <c r="AI58" s="21">
        <v>134.59667999999999</v>
      </c>
      <c r="AJ58" s="21">
        <f t="shared" si="16"/>
        <v>11.816729073294498</v>
      </c>
      <c r="AK58" s="21">
        <v>0</v>
      </c>
      <c r="AL58" s="21">
        <v>0</v>
      </c>
      <c r="AM58" s="21"/>
      <c r="AN58" s="21">
        <v>0</v>
      </c>
      <c r="AO58" s="21">
        <v>0</v>
      </c>
      <c r="AP58" s="21"/>
      <c r="AQ58" s="21">
        <v>1.5</v>
      </c>
      <c r="AR58" s="21">
        <v>0</v>
      </c>
      <c r="AS58" s="21">
        <f t="shared" si="17"/>
        <v>0</v>
      </c>
      <c r="AT58" s="21">
        <v>0</v>
      </c>
      <c r="AU58" s="21">
        <v>0</v>
      </c>
      <c r="AV58" s="21"/>
      <c r="AW58" s="21">
        <v>98.45</v>
      </c>
      <c r="AX58" s="21">
        <v>0</v>
      </c>
      <c r="AY58" s="21">
        <f t="shared" si="9"/>
        <v>0</v>
      </c>
      <c r="AZ58" s="21">
        <v>0</v>
      </c>
      <c r="BA58" s="21">
        <v>0</v>
      </c>
      <c r="BB58" s="21"/>
      <c r="BC58" s="21">
        <v>14.311999999999999</v>
      </c>
      <c r="BD58" s="21">
        <v>0</v>
      </c>
      <c r="BE58" s="21">
        <f t="shared" si="18"/>
        <v>0</v>
      </c>
      <c r="BF58" s="21">
        <v>0</v>
      </c>
      <c r="BG58" s="21">
        <v>0</v>
      </c>
      <c r="BH58" s="21"/>
      <c r="BI58" s="21">
        <v>0</v>
      </c>
      <c r="BJ58" s="21">
        <v>0</v>
      </c>
      <c r="BK58" s="21"/>
      <c r="BL58" s="21">
        <v>0</v>
      </c>
      <c r="BM58" s="21">
        <v>0</v>
      </c>
      <c r="BN58" s="21" t="s">
        <v>91</v>
      </c>
      <c r="BP58" s="26">
        <v>34753637.109999999</v>
      </c>
      <c r="BQ58" s="26">
        <f t="shared" si="7"/>
        <v>-17868.587349999994</v>
      </c>
    </row>
    <row r="59" spans="1:69" x14ac:dyDescent="0.2">
      <c r="A59" s="12">
        <v>53</v>
      </c>
      <c r="B59" s="12">
        <v>53</v>
      </c>
      <c r="C59" s="20" t="s">
        <v>146</v>
      </c>
      <c r="D59" s="27">
        <f t="shared" si="1"/>
        <v>83868.090970000005</v>
      </c>
      <c r="E59" s="27">
        <f t="shared" si="2"/>
        <v>25523.437870000002</v>
      </c>
      <c r="F59" s="21">
        <f t="shared" si="3"/>
        <v>30.432835151964827</v>
      </c>
      <c r="G59" s="21">
        <v>20128.601050000001</v>
      </c>
      <c r="H59" s="21">
        <v>6150.0782199999994</v>
      </c>
      <c r="I59" s="21">
        <f t="shared" si="4"/>
        <v>30.553927740547071</v>
      </c>
      <c r="J59" s="21">
        <v>50963.940179999998</v>
      </c>
      <c r="K59" s="21">
        <v>15905.585439999999</v>
      </c>
      <c r="L59" s="21">
        <f t="shared" si="10"/>
        <v>31.209489265984768</v>
      </c>
      <c r="M59" s="21">
        <v>1482.58</v>
      </c>
      <c r="N59" s="21">
        <v>444.27805000000001</v>
      </c>
      <c r="O59" s="21">
        <f t="shared" si="11"/>
        <v>29.966548179524882</v>
      </c>
      <c r="P59" s="21">
        <v>2812.25</v>
      </c>
      <c r="Q59" s="21">
        <v>362.34107</v>
      </c>
      <c r="R59" s="21">
        <f t="shared" si="0"/>
        <v>12.884383322962043</v>
      </c>
      <c r="S59" s="21">
        <v>3491.71974</v>
      </c>
      <c r="T59" s="21">
        <v>1026.0760299999999</v>
      </c>
      <c r="U59" s="21">
        <f t="shared" si="12"/>
        <v>29.385979013309928</v>
      </c>
      <c r="V59" s="21">
        <v>1451.6</v>
      </c>
      <c r="W59" s="21">
        <v>500.31603000000001</v>
      </c>
      <c r="X59" s="21">
        <f t="shared" si="13"/>
        <v>34.466521769082391</v>
      </c>
      <c r="Y59" s="21">
        <v>2913.9</v>
      </c>
      <c r="Z59" s="21">
        <v>1035.0155300000001</v>
      </c>
      <c r="AA59" s="21">
        <f t="shared" si="14"/>
        <v>35.51993994303168</v>
      </c>
      <c r="AB59" s="21">
        <v>0</v>
      </c>
      <c r="AC59" s="21">
        <v>0</v>
      </c>
      <c r="AD59" s="21"/>
      <c r="AE59" s="21">
        <v>0</v>
      </c>
      <c r="AF59" s="21">
        <v>0</v>
      </c>
      <c r="AG59" s="21"/>
      <c r="AH59" s="21">
        <v>0</v>
      </c>
      <c r="AI59" s="21">
        <v>0</v>
      </c>
      <c r="AJ59" s="21"/>
      <c r="AK59" s="21">
        <v>450</v>
      </c>
      <c r="AL59" s="21">
        <v>0</v>
      </c>
      <c r="AM59" s="21">
        <f t="shared" si="8"/>
        <v>0</v>
      </c>
      <c r="AN59" s="21">
        <v>0</v>
      </c>
      <c r="AO59" s="21">
        <v>0</v>
      </c>
      <c r="AP59" s="21"/>
      <c r="AQ59" s="21">
        <v>100</v>
      </c>
      <c r="AR59" s="21">
        <v>99.747500000000002</v>
      </c>
      <c r="AS59" s="21">
        <f t="shared" si="17"/>
        <v>99.747500000000002</v>
      </c>
      <c r="AT59" s="21">
        <v>0</v>
      </c>
      <c r="AU59" s="21">
        <v>0</v>
      </c>
      <c r="AV59" s="21"/>
      <c r="AW59" s="21">
        <v>0</v>
      </c>
      <c r="AX59" s="21">
        <v>0</v>
      </c>
      <c r="AY59" s="21"/>
      <c r="AZ59" s="21">
        <v>0</v>
      </c>
      <c r="BA59" s="21">
        <v>0</v>
      </c>
      <c r="BB59" s="21"/>
      <c r="BC59" s="21">
        <v>73.5</v>
      </c>
      <c r="BD59" s="21">
        <v>0</v>
      </c>
      <c r="BE59" s="21">
        <f t="shared" si="18"/>
        <v>0</v>
      </c>
      <c r="BF59" s="21">
        <v>0</v>
      </c>
      <c r="BG59" s="21">
        <v>0</v>
      </c>
      <c r="BH59" s="21"/>
      <c r="BI59" s="21">
        <v>0</v>
      </c>
      <c r="BJ59" s="21">
        <v>0</v>
      </c>
      <c r="BK59" s="21"/>
      <c r="BL59" s="21">
        <v>0</v>
      </c>
      <c r="BM59" s="21">
        <v>0</v>
      </c>
      <c r="BN59" s="21" t="s">
        <v>91</v>
      </c>
      <c r="BP59" s="26">
        <v>623256134.20000005</v>
      </c>
      <c r="BQ59" s="26">
        <f t="shared" si="7"/>
        <v>539388.04323000007</v>
      </c>
    </row>
    <row r="60" spans="1:69" x14ac:dyDescent="0.2">
      <c r="A60" s="12">
        <v>54</v>
      </c>
      <c r="B60" s="12">
        <v>54</v>
      </c>
      <c r="C60" s="20" t="s">
        <v>147</v>
      </c>
      <c r="D60" s="27">
        <f t="shared" si="1"/>
        <v>52700.596250000002</v>
      </c>
      <c r="E60" s="27">
        <f t="shared" si="2"/>
        <v>14302.397559999999</v>
      </c>
      <c r="F60" s="21">
        <f t="shared" si="3"/>
        <v>27.138967255991908</v>
      </c>
      <c r="G60" s="21">
        <v>11003.727000000001</v>
      </c>
      <c r="H60" s="21">
        <v>3401.8970399999998</v>
      </c>
      <c r="I60" s="21">
        <f t="shared" si="4"/>
        <v>30.915861871164196</v>
      </c>
      <c r="J60" s="21">
        <v>25899.187249999999</v>
      </c>
      <c r="K60" s="21">
        <v>7256.5672599999998</v>
      </c>
      <c r="L60" s="21">
        <f t="shared" si="10"/>
        <v>28.018513438100261</v>
      </c>
      <c r="M60" s="21">
        <v>3393.6</v>
      </c>
      <c r="N60" s="21">
        <v>875.90793999999994</v>
      </c>
      <c r="O60" s="21"/>
      <c r="P60" s="21">
        <v>640.81700000000001</v>
      </c>
      <c r="Q60" s="21">
        <v>130</v>
      </c>
      <c r="R60" s="21">
        <f t="shared" si="0"/>
        <v>20.286602883506525</v>
      </c>
      <c r="S60" s="21">
        <v>3816.0329999999999</v>
      </c>
      <c r="T60" s="21">
        <v>1155.74062</v>
      </c>
      <c r="U60" s="21">
        <f t="shared" si="12"/>
        <v>30.286441967351962</v>
      </c>
      <c r="V60" s="21">
        <v>0</v>
      </c>
      <c r="W60" s="21">
        <v>0</v>
      </c>
      <c r="X60" s="21"/>
      <c r="Y60" s="21">
        <v>3034.7170000000001</v>
      </c>
      <c r="Z60" s="21">
        <v>748.98329000000001</v>
      </c>
      <c r="AA60" s="21">
        <f t="shared" si="14"/>
        <v>24.680498708775811</v>
      </c>
      <c r="AB60" s="21">
        <v>23</v>
      </c>
      <c r="AC60" s="21">
        <v>0</v>
      </c>
      <c r="AD60" s="21">
        <f t="shared" si="15"/>
        <v>0</v>
      </c>
      <c r="AE60" s="21">
        <v>0</v>
      </c>
      <c r="AF60" s="21">
        <v>0</v>
      </c>
      <c r="AG60" s="21"/>
      <c r="AH60" s="21">
        <v>2172.1</v>
      </c>
      <c r="AI60" s="21">
        <v>0</v>
      </c>
      <c r="AJ60" s="21"/>
      <c r="AK60" s="21">
        <v>600</v>
      </c>
      <c r="AL60" s="21">
        <v>0</v>
      </c>
      <c r="AM60" s="21">
        <f t="shared" si="8"/>
        <v>0</v>
      </c>
      <c r="AN60" s="21">
        <v>0</v>
      </c>
      <c r="AO60" s="21">
        <v>0</v>
      </c>
      <c r="AP60" s="21"/>
      <c r="AQ60" s="21">
        <v>0</v>
      </c>
      <c r="AR60" s="21">
        <v>0</v>
      </c>
      <c r="AS60" s="21"/>
      <c r="AT60" s="21">
        <v>0</v>
      </c>
      <c r="AU60" s="21">
        <v>0</v>
      </c>
      <c r="AV60" s="21"/>
      <c r="AW60" s="21">
        <v>2078.9</v>
      </c>
      <c r="AX60" s="21">
        <v>699.89932999999996</v>
      </c>
      <c r="AY60" s="21">
        <f t="shared" si="9"/>
        <v>33.666810813410933</v>
      </c>
      <c r="AZ60" s="21">
        <v>0</v>
      </c>
      <c r="BA60" s="21">
        <v>0</v>
      </c>
      <c r="BB60" s="21"/>
      <c r="BC60" s="21">
        <v>38.515000000000001</v>
      </c>
      <c r="BD60" s="21">
        <v>18.402080000000002</v>
      </c>
      <c r="BE60" s="21">
        <f t="shared" si="18"/>
        <v>47.778995196676618</v>
      </c>
      <c r="BF60" s="21">
        <v>0</v>
      </c>
      <c r="BG60" s="21">
        <v>0</v>
      </c>
      <c r="BH60" s="21"/>
      <c r="BI60" s="21">
        <v>0</v>
      </c>
      <c r="BJ60" s="21">
        <v>0</v>
      </c>
      <c r="BK60" s="21"/>
      <c r="BL60" s="21">
        <v>0</v>
      </c>
      <c r="BM60" s="21">
        <v>15</v>
      </c>
      <c r="BN60" s="21" t="s">
        <v>91</v>
      </c>
      <c r="BP60" s="26">
        <v>107631462.7</v>
      </c>
      <c r="BQ60" s="26">
        <f t="shared" si="7"/>
        <v>54930.866450000001</v>
      </c>
    </row>
    <row r="61" spans="1:69" x14ac:dyDescent="0.2">
      <c r="A61" s="12">
        <v>55</v>
      </c>
      <c r="B61" s="12"/>
      <c r="C61" s="20" t="s">
        <v>148</v>
      </c>
      <c r="D61" s="27">
        <f t="shared" si="1"/>
        <v>53529.244070000001</v>
      </c>
      <c r="E61" s="27">
        <f t="shared" si="2"/>
        <v>15348.385979999997</v>
      </c>
      <c r="F61" s="21">
        <f t="shared" si="3"/>
        <v>28.672898798886397</v>
      </c>
      <c r="G61" s="21">
        <v>13895.712</v>
      </c>
      <c r="H61" s="21">
        <v>3440.8975099999998</v>
      </c>
      <c r="I61" s="21">
        <f t="shared" si="4"/>
        <v>24.762297246805346</v>
      </c>
      <c r="J61" s="21">
        <v>31005.947</v>
      </c>
      <c r="K61" s="21">
        <v>8971.6251999999986</v>
      </c>
      <c r="L61" s="21">
        <f t="shared" si="10"/>
        <v>28.935175564868242</v>
      </c>
      <c r="M61" s="21">
        <v>1440.346</v>
      </c>
      <c r="N61" s="21">
        <v>806.48698999999999</v>
      </c>
      <c r="O61" s="21">
        <f t="shared" si="11"/>
        <v>55.992587197798308</v>
      </c>
      <c r="P61" s="21">
        <v>160</v>
      </c>
      <c r="Q61" s="21">
        <v>41.192</v>
      </c>
      <c r="R61" s="21">
        <f t="shared" si="0"/>
        <v>25.745000000000001</v>
      </c>
      <c r="S61" s="21">
        <v>2910.9720000000002</v>
      </c>
      <c r="T61" s="21">
        <v>700.54180000000008</v>
      </c>
      <c r="U61" s="21">
        <f t="shared" si="12"/>
        <v>24.065562980337841</v>
      </c>
      <c r="V61" s="21">
        <v>0</v>
      </c>
      <c r="W61" s="21">
        <v>0</v>
      </c>
      <c r="X61" s="21"/>
      <c r="Y61" s="21">
        <v>3190.8670699999998</v>
      </c>
      <c r="Z61" s="21">
        <v>1186.0424800000001</v>
      </c>
      <c r="AA61" s="21">
        <f t="shared" si="14"/>
        <v>37.169911938700729</v>
      </c>
      <c r="AB61" s="21">
        <v>199</v>
      </c>
      <c r="AC61" s="21">
        <v>0</v>
      </c>
      <c r="AD61" s="21">
        <f t="shared" si="15"/>
        <v>0</v>
      </c>
      <c r="AE61" s="21">
        <v>0</v>
      </c>
      <c r="AF61" s="21">
        <v>0</v>
      </c>
      <c r="AG61" s="21"/>
      <c r="AH61" s="21">
        <v>0</v>
      </c>
      <c r="AI61" s="21">
        <v>0</v>
      </c>
      <c r="AJ61" s="21"/>
      <c r="AK61" s="21">
        <v>370</v>
      </c>
      <c r="AL61" s="21">
        <v>0</v>
      </c>
      <c r="AM61" s="21">
        <f t="shared" si="8"/>
        <v>0</v>
      </c>
      <c r="AN61" s="21">
        <v>0</v>
      </c>
      <c r="AO61" s="21">
        <v>0</v>
      </c>
      <c r="AP61" s="21"/>
      <c r="AQ61" s="21">
        <v>350.9</v>
      </c>
      <c r="AR61" s="21">
        <v>90</v>
      </c>
      <c r="AS61" s="21">
        <f t="shared" si="17"/>
        <v>25.64833285836421</v>
      </c>
      <c r="AT61" s="21">
        <v>0</v>
      </c>
      <c r="AU61" s="21">
        <v>0</v>
      </c>
      <c r="AV61" s="21"/>
      <c r="AW61" s="21">
        <v>0</v>
      </c>
      <c r="AX61" s="21">
        <v>0</v>
      </c>
      <c r="AY61" s="21"/>
      <c r="AZ61" s="21">
        <v>0</v>
      </c>
      <c r="BA61" s="21">
        <v>0</v>
      </c>
      <c r="BB61" s="21"/>
      <c r="BC61" s="21">
        <v>5.5</v>
      </c>
      <c r="BD61" s="21">
        <v>0</v>
      </c>
      <c r="BE61" s="21">
        <f t="shared" si="18"/>
        <v>0</v>
      </c>
      <c r="BF61" s="21">
        <v>0</v>
      </c>
      <c r="BG61" s="21">
        <v>0</v>
      </c>
      <c r="BH61" s="21"/>
      <c r="BI61" s="21">
        <v>0</v>
      </c>
      <c r="BJ61" s="21">
        <v>0</v>
      </c>
      <c r="BK61" s="21"/>
      <c r="BL61" s="21">
        <v>0</v>
      </c>
      <c r="BM61" s="21">
        <v>111.6</v>
      </c>
      <c r="BN61" s="21" t="s">
        <v>91</v>
      </c>
      <c r="BP61" s="26">
        <v>26965536.420000002</v>
      </c>
      <c r="BQ61" s="26">
        <f t="shared" si="7"/>
        <v>-26563.70765</v>
      </c>
    </row>
    <row r="62" spans="1:69" x14ac:dyDescent="0.2">
      <c r="A62" s="12">
        <v>56</v>
      </c>
      <c r="B62" s="12"/>
      <c r="C62" s="20" t="s">
        <v>149</v>
      </c>
      <c r="D62" s="27">
        <f t="shared" si="1"/>
        <v>71506.893810000009</v>
      </c>
      <c r="E62" s="27">
        <f t="shared" si="2"/>
        <v>22834.14846</v>
      </c>
      <c r="F62" s="21">
        <f t="shared" si="3"/>
        <v>31.932793110371016</v>
      </c>
      <c r="G62" s="21">
        <v>11002.487999999999</v>
      </c>
      <c r="H62" s="21">
        <v>3122.7767100000001</v>
      </c>
      <c r="I62" s="21">
        <f t="shared" si="4"/>
        <v>28.382459585504659</v>
      </c>
      <c r="J62" s="21">
        <v>42685.528460000001</v>
      </c>
      <c r="K62" s="21">
        <v>13437.585999999999</v>
      </c>
      <c r="L62" s="21">
        <f t="shared" si="10"/>
        <v>31.480425532489704</v>
      </c>
      <c r="M62" s="21">
        <v>5372.9679999999998</v>
      </c>
      <c r="N62" s="21">
        <v>1881.6999099999998</v>
      </c>
      <c r="O62" s="21">
        <f t="shared" si="11"/>
        <v>35.021610216178466</v>
      </c>
      <c r="P62" s="21">
        <v>4260.826</v>
      </c>
      <c r="Q62" s="21">
        <v>1461.3607299999999</v>
      </c>
      <c r="R62" s="21">
        <f t="shared" si="0"/>
        <v>34.29759229783145</v>
      </c>
      <c r="S62" s="21">
        <v>5369.0713499999993</v>
      </c>
      <c r="T62" s="21">
        <v>2094.7860099999998</v>
      </c>
      <c r="U62" s="21">
        <f t="shared" si="12"/>
        <v>39.015797582947002</v>
      </c>
      <c r="V62" s="21">
        <v>792.94399999999996</v>
      </c>
      <c r="W62" s="21">
        <v>284.02325999999999</v>
      </c>
      <c r="X62" s="21">
        <f t="shared" si="13"/>
        <v>35.818829576867977</v>
      </c>
      <c r="Y62" s="21">
        <v>1015.35</v>
      </c>
      <c r="Z62" s="21">
        <v>276.20828</v>
      </c>
      <c r="AA62" s="21">
        <f t="shared" si="14"/>
        <v>27.203257989855718</v>
      </c>
      <c r="AB62" s="21">
        <v>81</v>
      </c>
      <c r="AC62" s="21">
        <v>0</v>
      </c>
      <c r="AD62" s="21">
        <f t="shared" si="15"/>
        <v>0</v>
      </c>
      <c r="AE62" s="21">
        <v>0</v>
      </c>
      <c r="AF62" s="21">
        <v>0</v>
      </c>
      <c r="AG62" s="21"/>
      <c r="AH62" s="21">
        <v>54</v>
      </c>
      <c r="AI62" s="21">
        <v>0</v>
      </c>
      <c r="AJ62" s="21">
        <f t="shared" si="16"/>
        <v>0</v>
      </c>
      <c r="AK62" s="21">
        <v>229.88499999999999</v>
      </c>
      <c r="AL62" s="21">
        <v>29.885000000000002</v>
      </c>
      <c r="AM62" s="21">
        <f t="shared" si="8"/>
        <v>12.999978249994564</v>
      </c>
      <c r="AN62" s="21">
        <v>0</v>
      </c>
      <c r="AO62" s="21">
        <v>0</v>
      </c>
      <c r="AP62" s="21"/>
      <c r="AQ62" s="21">
        <v>488.97800000000001</v>
      </c>
      <c r="AR62" s="21">
        <v>239.16801000000001</v>
      </c>
      <c r="AS62" s="21">
        <f t="shared" si="17"/>
        <v>48.911814028442997</v>
      </c>
      <c r="AT62" s="21">
        <v>0</v>
      </c>
      <c r="AU62" s="21">
        <v>0</v>
      </c>
      <c r="AV62" s="21"/>
      <c r="AW62" s="21">
        <v>93.45</v>
      </c>
      <c r="AX62" s="21">
        <v>6.6545500000000004</v>
      </c>
      <c r="AY62" s="21">
        <f t="shared" si="9"/>
        <v>7.1209737827715367</v>
      </c>
      <c r="AZ62" s="21">
        <v>0</v>
      </c>
      <c r="BA62" s="21">
        <v>0</v>
      </c>
      <c r="BB62" s="21"/>
      <c r="BC62" s="21">
        <v>60.405000000000001</v>
      </c>
      <c r="BD62" s="21">
        <v>0</v>
      </c>
      <c r="BE62" s="21" t="s">
        <v>92</v>
      </c>
      <c r="BF62" s="21">
        <v>0</v>
      </c>
      <c r="BG62" s="21">
        <v>0</v>
      </c>
      <c r="BH62" s="21"/>
      <c r="BI62" s="21">
        <v>0</v>
      </c>
      <c r="BJ62" s="21">
        <v>0</v>
      </c>
      <c r="BK62" s="21"/>
      <c r="BL62" s="21">
        <v>0</v>
      </c>
      <c r="BM62" s="21">
        <v>0</v>
      </c>
      <c r="BN62" s="21" t="s">
        <v>91</v>
      </c>
      <c r="BP62" s="26">
        <v>463626663.45999998</v>
      </c>
      <c r="BQ62" s="26">
        <f t="shared" si="7"/>
        <v>392119.76964999991</v>
      </c>
    </row>
    <row r="63" spans="1:69" x14ac:dyDescent="0.2">
      <c r="A63" s="12">
        <v>57</v>
      </c>
      <c r="B63" s="12">
        <v>0</v>
      </c>
      <c r="C63" s="13" t="s">
        <v>61</v>
      </c>
      <c r="D63" s="27">
        <f t="shared" ref="D63" si="23">G63+J63+M63+P63+S63+V63+Y63+AB63+AE63+AH63+AK63+AN63+AQ63+AT63+AW63+AZ63+BC63+BF63+BI63+BL63</f>
        <v>2678170.3968399996</v>
      </c>
      <c r="E63" s="27">
        <f t="shared" ref="E63" si="24">H63+K63+N63+Q63+T63+W63+Z63+AC63+AF63+AI63+AL63+AO63+AR63+AU63+AX63+BA63+BD63+BG63+BJ63+BM63</f>
        <v>656555.44041999988</v>
      </c>
      <c r="F63" s="21">
        <f t="shared" si="3"/>
        <v>24.515073469360885</v>
      </c>
      <c r="G63" s="21">
        <v>44577.921999999999</v>
      </c>
      <c r="H63" s="21">
        <v>12079.82352</v>
      </c>
      <c r="I63" s="21">
        <f t="shared" si="4"/>
        <v>27.098220325299149</v>
      </c>
      <c r="J63" s="21">
        <v>1141327.6993499999</v>
      </c>
      <c r="K63" s="21">
        <v>339046.70702999999</v>
      </c>
      <c r="L63" s="21">
        <f t="shared" si="10"/>
        <v>29.706341765217058</v>
      </c>
      <c r="M63" s="21">
        <v>165837.39628000002</v>
      </c>
      <c r="N63" s="21">
        <v>56684.46948</v>
      </c>
      <c r="O63" s="21">
        <f t="shared" si="11"/>
        <v>34.180752201568509</v>
      </c>
      <c r="P63" s="21">
        <v>284404.60681000003</v>
      </c>
      <c r="Q63" s="21">
        <v>79003.504939999999</v>
      </c>
      <c r="R63" s="21">
        <f t="shared" si="0"/>
        <v>27.778560209040233</v>
      </c>
      <c r="S63" s="21">
        <v>140744.9075</v>
      </c>
      <c r="T63" s="21">
        <v>39082.708729999998</v>
      </c>
      <c r="U63" s="21">
        <f t="shared" si="12"/>
        <v>27.768470933841776</v>
      </c>
      <c r="V63" s="21">
        <v>105658.26364</v>
      </c>
      <c r="W63" s="21">
        <v>29365.535820000001</v>
      </c>
      <c r="X63" s="21">
        <f t="shared" si="13"/>
        <v>27.792938108518022</v>
      </c>
      <c r="Y63" s="21">
        <v>32.069000000000003</v>
      </c>
      <c r="Z63" s="21">
        <v>0</v>
      </c>
      <c r="AA63" s="21">
        <f t="shared" si="14"/>
        <v>0</v>
      </c>
      <c r="AB63" s="21">
        <v>500</v>
      </c>
      <c r="AC63" s="21">
        <v>0</v>
      </c>
      <c r="AD63" s="21">
        <f t="shared" si="15"/>
        <v>0</v>
      </c>
      <c r="AE63" s="21">
        <v>0</v>
      </c>
      <c r="AF63" s="21">
        <v>0</v>
      </c>
      <c r="AG63" s="21"/>
      <c r="AH63" s="21">
        <v>48968.444259999997</v>
      </c>
      <c r="AI63" s="21">
        <v>4563.3945100000001</v>
      </c>
      <c r="AJ63" s="21">
        <f t="shared" si="16"/>
        <v>9.3190514400875522</v>
      </c>
      <c r="AK63" s="21">
        <v>713730.7</v>
      </c>
      <c r="AL63" s="21">
        <v>94406.120670000004</v>
      </c>
      <c r="AM63" s="21">
        <f t="shared" si="8"/>
        <v>13.227134641959495</v>
      </c>
      <c r="AN63" s="21">
        <v>0</v>
      </c>
      <c r="AO63" s="21">
        <v>0</v>
      </c>
      <c r="AP63" s="21"/>
      <c r="AQ63" s="21">
        <v>14220.215</v>
      </c>
      <c r="AR63" s="21">
        <v>1084.2726200000002</v>
      </c>
      <c r="AS63" s="21">
        <f t="shared" si="17"/>
        <v>7.6248679784377398</v>
      </c>
      <c r="AT63" s="21">
        <v>0</v>
      </c>
      <c r="AU63" s="21">
        <v>0</v>
      </c>
      <c r="AV63" s="21"/>
      <c r="AW63" s="21">
        <v>3157.375</v>
      </c>
      <c r="AX63" s="21">
        <v>788.34190999999998</v>
      </c>
      <c r="AY63" s="21">
        <f t="shared" si="9"/>
        <v>24.968269844411893</v>
      </c>
      <c r="AZ63" s="21">
        <v>0</v>
      </c>
      <c r="BA63" s="21">
        <v>0</v>
      </c>
      <c r="BB63" s="21"/>
      <c r="BC63" s="21">
        <v>14660.798000000001</v>
      </c>
      <c r="BD63" s="21">
        <v>450.56119000000001</v>
      </c>
      <c r="BE63" s="21">
        <f t="shared" si="18"/>
        <v>3.0732378278453871</v>
      </c>
      <c r="BF63" s="21">
        <v>350</v>
      </c>
      <c r="BG63" s="21">
        <v>0</v>
      </c>
      <c r="BH63" s="21">
        <f t="shared" ref="BH63:BH64" si="25">BG63/BF63*100</f>
        <v>0</v>
      </c>
      <c r="BI63" s="21">
        <v>0</v>
      </c>
      <c r="BJ63" s="21">
        <v>0</v>
      </c>
      <c r="BK63" s="21"/>
      <c r="BL63" s="21">
        <v>0</v>
      </c>
      <c r="BM63" s="21">
        <v>0</v>
      </c>
      <c r="BN63" s="21" t="s">
        <v>91</v>
      </c>
      <c r="BP63" s="26">
        <v>2936831989.6200004</v>
      </c>
      <c r="BQ63" s="26">
        <f t="shared" si="7"/>
        <v>258661.592780001</v>
      </c>
    </row>
    <row r="64" spans="1:69" ht="13.5" x14ac:dyDescent="0.25">
      <c r="A64" s="12"/>
      <c r="B64" s="12"/>
      <c r="C64" s="22" t="s">
        <v>67</v>
      </c>
      <c r="D64" s="23">
        <f>SUM(D7:D63)</f>
        <v>11798330.574999999</v>
      </c>
      <c r="E64" s="23">
        <f>SUM(E7:E63)</f>
        <v>3243679.30266</v>
      </c>
      <c r="F64" s="21">
        <f t="shared" si="3"/>
        <v>27.4926972255988</v>
      </c>
      <c r="G64" s="23">
        <f>SUM(G7:G63)</f>
        <v>1320569.96591</v>
      </c>
      <c r="H64" s="23">
        <f>SUM(H7:H63)</f>
        <v>405323.10238999996</v>
      </c>
      <c r="I64" s="21">
        <f t="shared" si="4"/>
        <v>30.693042614420907</v>
      </c>
      <c r="J64" s="23">
        <f>SUM(J7:J63)</f>
        <v>6116629.2124999985</v>
      </c>
      <c r="K64" s="23">
        <f>SUM(K7:K63)</f>
        <v>1831105.1456999998</v>
      </c>
      <c r="L64" s="21">
        <f t="shared" si="10"/>
        <v>29.936507218026833</v>
      </c>
      <c r="M64" s="23">
        <f>SUM(M7:M63)</f>
        <v>559477.49976000004</v>
      </c>
      <c r="N64" s="23">
        <f>SUM(N7:N63)</f>
        <v>206018.41892</v>
      </c>
      <c r="O64" s="21">
        <f t="shared" si="11"/>
        <v>36.823360905197447</v>
      </c>
      <c r="P64" s="23">
        <f>SUM(P7:P63)</f>
        <v>734228.4577899999</v>
      </c>
      <c r="Q64" s="23">
        <f>SUM(Q7:Q63)</f>
        <v>187801.20770999999</v>
      </c>
      <c r="R64" s="21">
        <f t="shared" si="0"/>
        <v>25.578034427496121</v>
      </c>
      <c r="S64" s="23">
        <f>SUM(S7:S63)</f>
        <v>502004.6280599999</v>
      </c>
      <c r="T64" s="23">
        <f>SUM(T7:T63)</f>
        <v>147769.09224</v>
      </c>
      <c r="U64" s="21">
        <f t="shared" si="12"/>
        <v>29.435802775574921</v>
      </c>
      <c r="V64" s="23">
        <f>SUM(V7:V63)</f>
        <v>272754.26425000001</v>
      </c>
      <c r="W64" s="23">
        <f>SUM(W7:W63)</f>
        <v>75957.845729999986</v>
      </c>
      <c r="X64" s="21">
        <f t="shared" si="13"/>
        <v>27.848453969679777</v>
      </c>
      <c r="Y64" s="23">
        <f>SUM(Y7:Y63)</f>
        <v>701646.05817999982</v>
      </c>
      <c r="Z64" s="23">
        <f>SUM(Z7:Z63)</f>
        <v>146270.67845000001</v>
      </c>
      <c r="AA64" s="21">
        <f t="shared" si="14"/>
        <v>20.846789737465585</v>
      </c>
      <c r="AB64" s="23">
        <f>SUM(AB7:AB63)</f>
        <v>9398.4553100000012</v>
      </c>
      <c r="AC64" s="23">
        <f>SUM(AC7:AC63)</f>
        <v>733.90239999999994</v>
      </c>
      <c r="AD64" s="21">
        <f t="shared" si="15"/>
        <v>7.8087555432553284</v>
      </c>
      <c r="AE64" s="23">
        <f>SUM(AE7:AE63)</f>
        <v>525.20000000000005</v>
      </c>
      <c r="AF64" s="23">
        <f>SUM(AF7:AF63)</f>
        <v>6.2359999999999998</v>
      </c>
      <c r="AG64" s="21">
        <f t="shared" ref="AG64" si="26">AF64/AE64*100</f>
        <v>1.1873571972581871</v>
      </c>
      <c r="AH64" s="23">
        <f>SUM(AH7:AH63)</f>
        <v>350070.81706000003</v>
      </c>
      <c r="AI64" s="23">
        <f>SUM(AI7:AI63)</f>
        <v>32453.968879999993</v>
      </c>
      <c r="AJ64" s="21">
        <f t="shared" si="16"/>
        <v>9.2706867577703793</v>
      </c>
      <c r="AK64" s="23">
        <f>SUM(AK7:AK63)</f>
        <v>854414.30839999998</v>
      </c>
      <c r="AL64" s="23">
        <f>SUM(AL7:AL63)</f>
        <v>121786.26073000001</v>
      </c>
      <c r="AM64" s="21">
        <f t="shared" si="8"/>
        <v>14.253771212944729</v>
      </c>
      <c r="AN64" s="23">
        <f>SUM(AN7:AN63)</f>
        <v>10400</v>
      </c>
      <c r="AO64" s="23">
        <f>SUM(AO7:AO63)</f>
        <v>798.90028000000007</v>
      </c>
      <c r="AP64" s="21">
        <f t="shared" si="5"/>
        <v>7.681733461538462</v>
      </c>
      <c r="AQ64" s="23">
        <f>SUM(AQ7:AQ63)</f>
        <v>282110.30635000009</v>
      </c>
      <c r="AR64" s="23">
        <f>SUM(AR7:AR63)</f>
        <v>18861.4882</v>
      </c>
      <c r="AS64" s="21">
        <f t="shared" si="17"/>
        <v>6.6858557718198002</v>
      </c>
      <c r="AT64" s="23">
        <f>SUM(AT7:AT63)</f>
        <v>2096.15</v>
      </c>
      <c r="AU64" s="23">
        <f>SUM(AU7:AU63)</f>
        <v>0</v>
      </c>
      <c r="AV64" s="21">
        <f t="shared" ref="AV64" si="27">AU64/AT64*100</f>
        <v>0</v>
      </c>
      <c r="AW64" s="23">
        <f>SUM(AW7:AW63)</f>
        <v>45401.543870000001</v>
      </c>
      <c r="AX64" s="23">
        <f>SUM(AX7:AX63)</f>
        <v>12981.326579999999</v>
      </c>
      <c r="AY64" s="21">
        <f t="shared" si="9"/>
        <v>28.592258045607288</v>
      </c>
      <c r="AZ64" s="23">
        <f>SUM(AZ7:AZ63)</f>
        <v>2620.0950000000003</v>
      </c>
      <c r="BA64" s="23">
        <f>SUM(BA7:BA63)</f>
        <v>332.09407999999996</v>
      </c>
      <c r="BB64" s="21">
        <f t="shared" si="6"/>
        <v>12.674886979288916</v>
      </c>
      <c r="BC64" s="23">
        <f>SUM(BC7:BC63)</f>
        <v>29676.225020000002</v>
      </c>
      <c r="BD64" s="23">
        <f>SUM(BD7:BD63)</f>
        <v>1208.2417099999998</v>
      </c>
      <c r="BE64" s="21">
        <f t="shared" si="18"/>
        <v>4.0714130897232286</v>
      </c>
      <c r="BF64" s="23">
        <f>SUM(BF7:BF63)</f>
        <v>2031</v>
      </c>
      <c r="BG64" s="23">
        <f>SUM(BG7:BG63)</f>
        <v>529.39967999999999</v>
      </c>
      <c r="BH64" s="21">
        <f t="shared" si="25"/>
        <v>26.065961595273262</v>
      </c>
      <c r="BI64" s="23">
        <f>SUM(BI7:BI63)</f>
        <v>2276.3875400000002</v>
      </c>
      <c r="BJ64" s="23">
        <f>SUM(BJ7:BJ63)</f>
        <v>613.35798</v>
      </c>
      <c r="BK64" s="21">
        <f t="shared" ref="BK64" si="28">BJ64/BI64*100</f>
        <v>26.944356759218596</v>
      </c>
      <c r="BL64" s="23">
        <f>SUM(BL7:BL63)</f>
        <v>0</v>
      </c>
      <c r="BM64" s="23">
        <f>SUM(BM7:BM63)</f>
        <v>53128.634999999995</v>
      </c>
      <c r="BN64" s="23" t="s">
        <v>91</v>
      </c>
      <c r="BP64" s="26">
        <f>SUM(BP7:BP63)</f>
        <v>9201000852.1400013</v>
      </c>
      <c r="BQ64" s="26">
        <f t="shared" si="7"/>
        <v>-2597329.7228599973</v>
      </c>
    </row>
    <row r="65" spans="4:65" x14ac:dyDescent="0.2">
      <c r="BL65" s="28"/>
      <c r="BM65" s="28"/>
    </row>
    <row r="66" spans="4:65" x14ac:dyDescent="0.2">
      <c r="BL66" s="28"/>
      <c r="BM66" s="28"/>
    </row>
    <row r="67" spans="4:65" x14ac:dyDescent="0.2">
      <c r="D67" s="30"/>
      <c r="E67" s="30"/>
      <c r="BL67" s="28"/>
      <c r="BM67" s="28"/>
    </row>
    <row r="68" spans="4:65" x14ac:dyDescent="0.2">
      <c r="BL68" s="28"/>
      <c r="BM68" s="28"/>
    </row>
    <row r="69" spans="4:65" x14ac:dyDescent="0.2">
      <c r="BL69" s="29"/>
      <c r="BM69" s="29"/>
    </row>
    <row r="70" spans="4:65" x14ac:dyDescent="0.2">
      <c r="BL70" s="29"/>
      <c r="BM70" s="29"/>
    </row>
    <row r="71" spans="4:65" x14ac:dyDescent="0.2">
      <c r="BL71" s="29"/>
      <c r="BM71" s="29"/>
    </row>
    <row r="72" spans="4:65" x14ac:dyDescent="0.2">
      <c r="BL72" s="29"/>
      <c r="BM72" s="29"/>
    </row>
    <row r="73" spans="4:65" x14ac:dyDescent="0.2">
      <c r="BL73" s="29"/>
      <c r="BM73" s="29"/>
    </row>
    <row r="74" spans="4:65" x14ac:dyDescent="0.2">
      <c r="BL74" s="29"/>
      <c r="BM74" s="29"/>
    </row>
    <row r="75" spans="4:65" x14ac:dyDescent="0.2">
      <c r="BL75" s="29"/>
      <c r="BM75" s="29"/>
    </row>
    <row r="76" spans="4:65" x14ac:dyDescent="0.2">
      <c r="BL76" s="29"/>
      <c r="BM76" s="29"/>
    </row>
    <row r="77" spans="4:65" x14ac:dyDescent="0.2">
      <c r="BL77" s="29"/>
      <c r="BM77" s="29"/>
    </row>
    <row r="78" spans="4:65" x14ac:dyDescent="0.2">
      <c r="BL78" s="29"/>
      <c r="BM78" s="29"/>
    </row>
    <row r="79" spans="4:65" x14ac:dyDescent="0.2">
      <c r="BL79" s="29"/>
      <c r="BM79" s="29"/>
    </row>
    <row r="80" spans="4:65" x14ac:dyDescent="0.2">
      <c r="BL80" s="29"/>
      <c r="BM80" s="29"/>
    </row>
    <row r="81" spans="64:65" x14ac:dyDescent="0.2">
      <c r="BL81" s="29"/>
      <c r="BM81" s="29"/>
    </row>
    <row r="82" spans="64:65" x14ac:dyDescent="0.2">
      <c r="BL82" s="29"/>
      <c r="BM82" s="29"/>
    </row>
    <row r="83" spans="64:65" x14ac:dyDescent="0.2">
      <c r="BL83" s="29"/>
      <c r="BM83" s="29"/>
    </row>
    <row r="84" spans="64:65" x14ac:dyDescent="0.2">
      <c r="BL84" s="29"/>
      <c r="BM84" s="29"/>
    </row>
    <row r="85" spans="64:65" x14ac:dyDescent="0.2">
      <c r="BL85" s="29"/>
      <c r="BM85" s="29"/>
    </row>
  </sheetData>
  <mergeCells count="26">
    <mergeCell ref="BI4:BK4"/>
    <mergeCell ref="BL4:BN4"/>
    <mergeCell ref="AQ4:AS4"/>
    <mergeCell ref="AT4:AV4"/>
    <mergeCell ref="AW4:AY4"/>
    <mergeCell ref="AZ4:BB4"/>
    <mergeCell ref="BC4:BE4"/>
    <mergeCell ref="BF4:BH4"/>
    <mergeCell ref="AN4:AP4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D1:F1"/>
    <mergeCell ref="D2:F2"/>
    <mergeCell ref="A4:A6"/>
    <mergeCell ref="B4:B6"/>
    <mergeCell ref="C4:C6"/>
    <mergeCell ref="D4:F4"/>
  </mergeCells>
  <printOptions horizontalCentered="1" verticalCentered="1"/>
  <pageMargins left="0.11811023622047245" right="0.11811023622047245" top="0.19685039370078741" bottom="0.59055118110236227" header="0.31496062992125984" footer="0.31496062992125984"/>
  <pageSetup paperSize="9" scale="58" fitToWidth="0" orientation="landscape" blackAndWhite="1" r:id="rId1"/>
  <colBreaks count="4" manualBreakCount="4">
    <brk id="11" max="35" man="1"/>
    <brk id="23" max="35" man="1"/>
    <brk id="35" max="35" man="1"/>
    <brk id="50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I58"/>
  <sheetViews>
    <sheetView view="pageBreakPreview" zoomScale="80" zoomScaleNormal="60" zoomScaleSheetLayoutView="80" workbookViewId="0">
      <selection activeCell="AD26" sqref="AD26"/>
    </sheetView>
  </sheetViews>
  <sheetFormatPr defaultRowHeight="12.75" x14ac:dyDescent="0.2"/>
  <cols>
    <col min="17" max="29" width="6.6640625" customWidth="1"/>
    <col min="31" max="31" width="65.6640625" bestFit="1" customWidth="1"/>
    <col min="32" max="35" width="15.6640625" customWidth="1"/>
  </cols>
  <sheetData>
    <row r="1" spans="1:35" ht="25.5" x14ac:dyDescent="0.35">
      <c r="A1" s="47" t="s">
        <v>59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</row>
    <row r="2" spans="1:35" ht="12.75" customHeight="1" x14ac:dyDescent="0.2">
      <c r="AE2" s="1"/>
      <c r="AF2" s="1"/>
      <c r="AG2" s="1"/>
    </row>
    <row r="3" spans="1:35" ht="12.75" customHeight="1" x14ac:dyDescent="0.2">
      <c r="A3" s="46" t="s">
        <v>58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E3" s="45" t="s">
        <v>26</v>
      </c>
      <c r="AF3" s="45"/>
      <c r="AG3" s="45"/>
      <c r="AH3" s="45"/>
      <c r="AI3" s="45"/>
    </row>
    <row r="4" spans="1:35" ht="15.75" customHeight="1" x14ac:dyDescent="0.2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E4" s="3"/>
      <c r="AF4" s="4" t="e">
        <f>CONCATENATE(MID(#REF!,4,15)," ",#REF!)</f>
        <v>#REF!</v>
      </c>
      <c r="AG4" s="4" t="e">
        <f>CONCATENATE(MID(#REF!,4,15)," ",#REF!)</f>
        <v>#REF!</v>
      </c>
      <c r="AH4" s="4" t="s">
        <v>28</v>
      </c>
      <c r="AI4" s="4" t="s">
        <v>27</v>
      </c>
    </row>
    <row r="5" spans="1:35" ht="26.25" customHeight="1" x14ac:dyDescent="0.2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E5" s="5" t="s">
        <v>0</v>
      </c>
      <c r="AF5" s="7">
        <v>730.30381499595842</v>
      </c>
      <c r="AG5" s="7">
        <v>908.29294171549475</v>
      </c>
      <c r="AH5" s="7">
        <f t="shared" ref="AH5:AH57" si="0">AG5-$AG$58</f>
        <v>278.18023448010319</v>
      </c>
      <c r="AI5" s="9" t="str">
        <f>IF(AH5&lt;0,1,"")</f>
        <v/>
      </c>
    </row>
    <row r="6" spans="1:35" ht="12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E6" s="5" t="s">
        <v>25</v>
      </c>
      <c r="AF6" s="7">
        <v>304.81082219786083</v>
      </c>
      <c r="AG6" s="7">
        <v>416.42843145388287</v>
      </c>
      <c r="AH6" s="7">
        <f t="shared" si="0"/>
        <v>-213.68427578150869</v>
      </c>
      <c r="AI6" s="9">
        <f t="shared" ref="AI6:AI43" si="1">IF(AH6&lt;0,1,"")</f>
        <v>1</v>
      </c>
    </row>
    <row r="7" spans="1:35" x14ac:dyDescent="0.2">
      <c r="AE7" s="5" t="s">
        <v>1</v>
      </c>
      <c r="AF7" s="7">
        <v>490.78831555875428</v>
      </c>
      <c r="AG7" s="7">
        <v>543.47953753380443</v>
      </c>
      <c r="AH7" s="7">
        <f t="shared" si="0"/>
        <v>-86.633169701587121</v>
      </c>
      <c r="AI7" s="9">
        <f t="shared" si="1"/>
        <v>1</v>
      </c>
    </row>
    <row r="8" spans="1:35" x14ac:dyDescent="0.2">
      <c r="AE8" s="5" t="s">
        <v>2</v>
      </c>
      <c r="AF8" s="7">
        <v>2082.1228485521679</v>
      </c>
      <c r="AG8" s="7">
        <v>348.26445878657881</v>
      </c>
      <c r="AH8" s="7">
        <f t="shared" si="0"/>
        <v>-281.84824844881274</v>
      </c>
      <c r="AI8" s="9">
        <f t="shared" si="1"/>
        <v>1</v>
      </c>
    </row>
    <row r="9" spans="1:35" x14ac:dyDescent="0.2">
      <c r="AE9" s="5" t="s">
        <v>5</v>
      </c>
      <c r="AF9" s="7">
        <v>424.65326494568006</v>
      </c>
      <c r="AG9" s="7">
        <v>480.07072186967326</v>
      </c>
      <c r="AH9" s="7">
        <f t="shared" si="0"/>
        <v>-150.04198536571829</v>
      </c>
      <c r="AI9" s="9">
        <f t="shared" si="1"/>
        <v>1</v>
      </c>
    </row>
    <row r="10" spans="1:35" x14ac:dyDescent="0.2">
      <c r="AE10" s="5" t="s">
        <v>3</v>
      </c>
      <c r="AF10" s="7">
        <v>558.6588408241073</v>
      </c>
      <c r="AG10" s="7">
        <v>631.20571425080038</v>
      </c>
      <c r="AH10" s="7">
        <f t="shared" si="0"/>
        <v>1.0930070154088298</v>
      </c>
      <c r="AI10" s="9" t="str">
        <f t="shared" si="1"/>
        <v/>
      </c>
    </row>
    <row r="11" spans="1:35" x14ac:dyDescent="0.2">
      <c r="AE11" s="5" t="s">
        <v>4</v>
      </c>
      <c r="AF11" s="7">
        <v>350.98430524185653</v>
      </c>
      <c r="AG11" s="7">
        <v>398.59026437757035</v>
      </c>
      <c r="AH11" s="7">
        <f t="shared" si="0"/>
        <v>-231.5224428578212</v>
      </c>
      <c r="AI11" s="9">
        <f t="shared" si="1"/>
        <v>1</v>
      </c>
    </row>
    <row r="12" spans="1:35" x14ac:dyDescent="0.2">
      <c r="AE12" s="5" t="s">
        <v>24</v>
      </c>
      <c r="AF12" s="7">
        <v>258.86363508842243</v>
      </c>
      <c r="AG12" s="7">
        <v>437.38414658584242</v>
      </c>
      <c r="AH12" s="7">
        <f t="shared" si="0"/>
        <v>-192.72856064954914</v>
      </c>
      <c r="AI12" s="9">
        <f t="shared" si="1"/>
        <v>1</v>
      </c>
    </row>
    <row r="13" spans="1:35" x14ac:dyDescent="0.2">
      <c r="AE13" s="5" t="s">
        <v>23</v>
      </c>
      <c r="AF13" s="7">
        <v>1076.3811118470855</v>
      </c>
      <c r="AG13" s="7">
        <v>692.68448239969734</v>
      </c>
      <c r="AH13" s="7">
        <f t="shared" si="0"/>
        <v>62.571775164305791</v>
      </c>
      <c r="AI13" s="9" t="str">
        <f t="shared" si="1"/>
        <v/>
      </c>
    </row>
    <row r="14" spans="1:35" x14ac:dyDescent="0.2">
      <c r="AE14" s="5" t="s">
        <v>22</v>
      </c>
      <c r="AF14" s="7">
        <v>242.38734142488988</v>
      </c>
      <c r="AG14" s="7">
        <v>544.26806800232771</v>
      </c>
      <c r="AH14" s="7">
        <f t="shared" si="0"/>
        <v>-85.844639233063845</v>
      </c>
      <c r="AI14" s="9">
        <f t="shared" si="1"/>
        <v>1</v>
      </c>
    </row>
    <row r="15" spans="1:35" x14ac:dyDescent="0.2">
      <c r="AE15" s="5" t="s">
        <v>21</v>
      </c>
      <c r="AF15" s="7">
        <v>303.81884202512373</v>
      </c>
      <c r="AG15" s="7">
        <v>672.14277350590032</v>
      </c>
      <c r="AH15" s="7">
        <f t="shared" si="0"/>
        <v>42.030066270508769</v>
      </c>
      <c r="AI15" s="9" t="str">
        <f t="shared" si="1"/>
        <v/>
      </c>
    </row>
    <row r="16" spans="1:35" x14ac:dyDescent="0.2">
      <c r="AE16" s="5" t="s">
        <v>20</v>
      </c>
      <c r="AF16" s="7">
        <v>642.32984303574381</v>
      </c>
      <c r="AG16" s="7">
        <v>501.35327477006115</v>
      </c>
      <c r="AH16" s="7">
        <f t="shared" si="0"/>
        <v>-128.75943246533041</v>
      </c>
      <c r="AI16" s="9">
        <f t="shared" si="1"/>
        <v>1</v>
      </c>
    </row>
    <row r="17" spans="31:35" x14ac:dyDescent="0.2">
      <c r="AE17" s="5" t="s">
        <v>19</v>
      </c>
      <c r="AF17" s="7">
        <v>1570.4359657085224</v>
      </c>
      <c r="AG17" s="7">
        <v>1391.7414220877458</v>
      </c>
      <c r="AH17" s="7">
        <f t="shared" si="0"/>
        <v>761.62871485235428</v>
      </c>
      <c r="AI17" s="9" t="str">
        <f t="shared" si="1"/>
        <v/>
      </c>
    </row>
    <row r="18" spans="31:35" x14ac:dyDescent="0.2">
      <c r="AE18" s="5" t="s">
        <v>18</v>
      </c>
      <c r="AF18" s="7">
        <v>1092.4124886304332</v>
      </c>
      <c r="AG18" s="7">
        <v>446.12786252143439</v>
      </c>
      <c r="AH18" s="7">
        <f t="shared" si="0"/>
        <v>-183.98484471395716</v>
      </c>
      <c r="AI18" s="9">
        <f t="shared" si="1"/>
        <v>1</v>
      </c>
    </row>
    <row r="19" spans="31:35" x14ac:dyDescent="0.2">
      <c r="AE19" s="5" t="s">
        <v>17</v>
      </c>
      <c r="AF19" s="7">
        <v>458.34473697663714</v>
      </c>
      <c r="AG19" s="7">
        <v>753.89847758294559</v>
      </c>
      <c r="AH19" s="7">
        <f t="shared" si="0"/>
        <v>123.78577034755403</v>
      </c>
      <c r="AI19" s="9" t="str">
        <f t="shared" si="1"/>
        <v/>
      </c>
    </row>
    <row r="20" spans="31:35" x14ac:dyDescent="0.2">
      <c r="AE20" s="5" t="s">
        <v>16</v>
      </c>
      <c r="AF20" s="7">
        <v>474.22234575870044</v>
      </c>
      <c r="AG20" s="7">
        <v>554.99350438384158</v>
      </c>
      <c r="AH20" s="7">
        <f t="shared" si="0"/>
        <v>-75.119202851549971</v>
      </c>
      <c r="AI20" s="9">
        <f t="shared" si="1"/>
        <v>1</v>
      </c>
    </row>
    <row r="21" spans="31:35" x14ac:dyDescent="0.2">
      <c r="AE21" s="5" t="s">
        <v>15</v>
      </c>
      <c r="AF21" s="7">
        <v>358.5086758707248</v>
      </c>
      <c r="AG21" s="7">
        <v>563.06973329149673</v>
      </c>
      <c r="AH21" s="7">
        <f t="shared" si="0"/>
        <v>-67.042973943894822</v>
      </c>
      <c r="AI21" s="9">
        <f t="shared" si="1"/>
        <v>1</v>
      </c>
    </row>
    <row r="22" spans="31:35" x14ac:dyDescent="0.2">
      <c r="AE22" s="5" t="s">
        <v>14</v>
      </c>
      <c r="AF22" s="7">
        <v>2686.0431910499142</v>
      </c>
      <c r="AG22" s="7">
        <v>379.76366265060244</v>
      </c>
      <c r="AH22" s="7">
        <f t="shared" si="0"/>
        <v>-250.34904458478911</v>
      </c>
      <c r="AI22" s="9">
        <f t="shared" si="1"/>
        <v>1</v>
      </c>
    </row>
    <row r="23" spans="31:35" x14ac:dyDescent="0.2">
      <c r="AE23" s="5" t="s">
        <v>13</v>
      </c>
      <c r="AF23" s="7">
        <v>378.94716511824322</v>
      </c>
      <c r="AG23" s="7">
        <v>445.30668496621627</v>
      </c>
      <c r="AH23" s="7">
        <f t="shared" si="0"/>
        <v>-184.80602226917529</v>
      </c>
      <c r="AI23" s="9">
        <f t="shared" si="1"/>
        <v>1</v>
      </c>
    </row>
    <row r="24" spans="31:35" x14ac:dyDescent="0.2">
      <c r="AE24" s="5" t="s">
        <v>12</v>
      </c>
      <c r="AF24" s="7">
        <v>528.21515947696446</v>
      </c>
      <c r="AG24" s="7">
        <v>699.90521110839552</v>
      </c>
      <c r="AH24" s="7">
        <f t="shared" si="0"/>
        <v>69.792503873003966</v>
      </c>
      <c r="AI24" s="9" t="str">
        <f t="shared" si="1"/>
        <v/>
      </c>
    </row>
    <row r="25" spans="31:35" x14ac:dyDescent="0.2">
      <c r="AE25" s="5" t="s">
        <v>11</v>
      </c>
      <c r="AF25" s="7">
        <v>128.36108007287237</v>
      </c>
      <c r="AG25" s="7">
        <v>452.43011451375031</v>
      </c>
      <c r="AH25" s="7">
        <f t="shared" si="0"/>
        <v>-177.68259272164124</v>
      </c>
      <c r="AI25" s="9">
        <f t="shared" si="1"/>
        <v>1</v>
      </c>
    </row>
    <row r="26" spans="31:35" x14ac:dyDescent="0.2">
      <c r="AE26" s="5" t="s">
        <v>10</v>
      </c>
      <c r="AF26" s="7">
        <v>264.05674852715163</v>
      </c>
      <c r="AG26" s="7">
        <v>527.82387391137297</v>
      </c>
      <c r="AH26" s="7">
        <f t="shared" si="0"/>
        <v>-102.28883332401858</v>
      </c>
      <c r="AI26" s="9">
        <f t="shared" si="1"/>
        <v>1</v>
      </c>
    </row>
    <row r="27" spans="31:35" x14ac:dyDescent="0.2">
      <c r="AE27" s="5" t="s">
        <v>9</v>
      </c>
      <c r="AF27" s="7">
        <v>1760.6124510730194</v>
      </c>
      <c r="AG27" s="7">
        <v>672.92724389256318</v>
      </c>
      <c r="AH27" s="7">
        <f t="shared" si="0"/>
        <v>42.814536657171629</v>
      </c>
      <c r="AI27" s="9" t="str">
        <f t="shared" si="1"/>
        <v/>
      </c>
    </row>
    <row r="28" spans="31:35" x14ac:dyDescent="0.2">
      <c r="AE28" s="5" t="s">
        <v>8</v>
      </c>
      <c r="AF28" s="7">
        <v>286.57802192960992</v>
      </c>
      <c r="AG28" s="7">
        <v>422.92307699838466</v>
      </c>
      <c r="AH28" s="7">
        <f t="shared" si="0"/>
        <v>-207.1896302370069</v>
      </c>
      <c r="AI28" s="9">
        <f t="shared" si="1"/>
        <v>1</v>
      </c>
    </row>
    <row r="29" spans="31:35" x14ac:dyDescent="0.2">
      <c r="AE29" s="5" t="s">
        <v>7</v>
      </c>
      <c r="AF29" s="7">
        <v>194.66931763386597</v>
      </c>
      <c r="AG29" s="7">
        <v>433.87321951219513</v>
      </c>
      <c r="AH29" s="7">
        <f t="shared" si="0"/>
        <v>-196.23948772319642</v>
      </c>
      <c r="AI29" s="9">
        <f t="shared" si="1"/>
        <v>1</v>
      </c>
    </row>
    <row r="30" spans="31:35" x14ac:dyDescent="0.2">
      <c r="AE30" s="5" t="s">
        <v>30</v>
      </c>
      <c r="AF30" s="7">
        <v>413.12917764989794</v>
      </c>
      <c r="AG30" s="7">
        <v>538.85107480972727</v>
      </c>
      <c r="AH30" s="7">
        <f t="shared" si="0"/>
        <v>-91.261632425664288</v>
      </c>
      <c r="AI30" s="9">
        <f t="shared" si="1"/>
        <v>1</v>
      </c>
    </row>
    <row r="31" spans="31:35" x14ac:dyDescent="0.2">
      <c r="AE31" s="5" t="s">
        <v>31</v>
      </c>
      <c r="AF31" s="7">
        <v>467.83447501305938</v>
      </c>
      <c r="AG31" s="7">
        <v>653.23493644436701</v>
      </c>
      <c r="AH31" s="7">
        <f t="shared" si="0"/>
        <v>23.122229208975455</v>
      </c>
      <c r="AI31" s="9" t="str">
        <f t="shared" si="1"/>
        <v/>
      </c>
    </row>
    <row r="32" spans="31:35" x14ac:dyDescent="0.2">
      <c r="AE32" s="5" t="s">
        <v>32</v>
      </c>
      <c r="AF32" s="7">
        <v>487.72623739495805</v>
      </c>
      <c r="AG32" s="7">
        <v>601.17588235294124</v>
      </c>
      <c r="AH32" s="7">
        <f t="shared" si="0"/>
        <v>-28.93682488245031</v>
      </c>
      <c r="AI32" s="9">
        <f t="shared" si="1"/>
        <v>1</v>
      </c>
    </row>
    <row r="33" spans="31:35" x14ac:dyDescent="0.2">
      <c r="AE33" s="5" t="s">
        <v>33</v>
      </c>
      <c r="AF33" s="7">
        <v>287.52426191172174</v>
      </c>
      <c r="AG33" s="7">
        <v>347.05955130078928</v>
      </c>
      <c r="AH33" s="7">
        <f t="shared" si="0"/>
        <v>-283.05315593460227</v>
      </c>
      <c r="AI33" s="9">
        <f t="shared" si="1"/>
        <v>1</v>
      </c>
    </row>
    <row r="34" spans="31:35" x14ac:dyDescent="0.2">
      <c r="AE34" s="5" t="s">
        <v>34</v>
      </c>
      <c r="AF34" s="7">
        <v>442.21498299154439</v>
      </c>
      <c r="AG34" s="7">
        <v>769.858901739722</v>
      </c>
      <c r="AH34" s="7">
        <f t="shared" si="0"/>
        <v>139.74619450433045</v>
      </c>
      <c r="AI34" s="9" t="str">
        <f t="shared" si="1"/>
        <v/>
      </c>
    </row>
    <row r="35" spans="31:35" x14ac:dyDescent="0.2">
      <c r="AE35" s="5" t="s">
        <v>35</v>
      </c>
      <c r="AF35" s="7">
        <v>518.17770897479761</v>
      </c>
      <c r="AG35" s="7">
        <v>615.58127266507017</v>
      </c>
      <c r="AH35" s="7">
        <f t="shared" si="0"/>
        <v>-14.53143457032138</v>
      </c>
      <c r="AI35" s="9">
        <f t="shared" si="1"/>
        <v>1</v>
      </c>
    </row>
    <row r="36" spans="31:35" x14ac:dyDescent="0.2">
      <c r="AE36" s="5" t="s">
        <v>36</v>
      </c>
      <c r="AF36" s="7">
        <v>365.97247033441204</v>
      </c>
      <c r="AG36" s="7">
        <v>581.48550880978064</v>
      </c>
      <c r="AH36" s="7">
        <f t="shared" si="0"/>
        <v>-48.627198425610914</v>
      </c>
      <c r="AI36" s="9">
        <f t="shared" si="1"/>
        <v>1</v>
      </c>
    </row>
    <row r="37" spans="31:35" x14ac:dyDescent="0.2">
      <c r="AE37" s="5" t="s">
        <v>37</v>
      </c>
      <c r="AF37" s="7">
        <v>517.72054827175202</v>
      </c>
      <c r="AG37" s="7">
        <v>659.33562097735398</v>
      </c>
      <c r="AH37" s="7">
        <f t="shared" si="0"/>
        <v>29.222913741962429</v>
      </c>
      <c r="AI37" s="9" t="str">
        <f t="shared" si="1"/>
        <v/>
      </c>
    </row>
    <row r="38" spans="31:35" x14ac:dyDescent="0.2">
      <c r="AE38" s="5" t="s">
        <v>38</v>
      </c>
      <c r="AF38" s="7">
        <v>478.26442495126707</v>
      </c>
      <c r="AG38" s="7">
        <v>437.29954608744077</v>
      </c>
      <c r="AH38" s="7">
        <f t="shared" si="0"/>
        <v>-192.81316114795078</v>
      </c>
      <c r="AI38" s="9">
        <f t="shared" si="1"/>
        <v>1</v>
      </c>
    </row>
    <row r="39" spans="31:35" x14ac:dyDescent="0.2">
      <c r="AE39" s="5" t="s">
        <v>39</v>
      </c>
      <c r="AF39" s="7">
        <v>481.15367233727807</v>
      </c>
      <c r="AG39" s="7">
        <v>590.73298261834316</v>
      </c>
      <c r="AH39" s="7">
        <f t="shared" si="0"/>
        <v>-39.379724617048396</v>
      </c>
      <c r="AI39" s="9">
        <f t="shared" si="1"/>
        <v>1</v>
      </c>
    </row>
    <row r="40" spans="31:35" x14ac:dyDescent="0.2">
      <c r="AE40" s="5" t="s">
        <v>40</v>
      </c>
      <c r="AF40" s="7">
        <v>275.1849738948834</v>
      </c>
      <c r="AG40" s="7">
        <v>358.64467281587184</v>
      </c>
      <c r="AH40" s="7">
        <f t="shared" si="0"/>
        <v>-271.46803441951971</v>
      </c>
      <c r="AI40" s="9">
        <f t="shared" si="1"/>
        <v>1</v>
      </c>
    </row>
    <row r="41" spans="31:35" x14ac:dyDescent="0.2">
      <c r="AE41" s="5" t="s">
        <v>41</v>
      </c>
      <c r="AF41" s="7">
        <v>559.35564102564103</v>
      </c>
      <c r="AG41" s="7">
        <v>822.68283653846152</v>
      </c>
      <c r="AH41" s="7">
        <f t="shared" si="0"/>
        <v>192.57012930306996</v>
      </c>
      <c r="AI41" s="9" t="str">
        <f t="shared" si="1"/>
        <v/>
      </c>
    </row>
    <row r="42" spans="31:35" x14ac:dyDescent="0.2">
      <c r="AE42" s="5" t="s">
        <v>42</v>
      </c>
      <c r="AF42" s="7">
        <v>413.74461186218929</v>
      </c>
      <c r="AG42" s="7">
        <v>707.48488661142596</v>
      </c>
      <c r="AH42" s="7">
        <f t="shared" si="0"/>
        <v>77.37217937603441</v>
      </c>
      <c r="AI42" s="9" t="str">
        <f t="shared" si="1"/>
        <v/>
      </c>
    </row>
    <row r="43" spans="31:35" x14ac:dyDescent="0.2">
      <c r="AE43" s="5" t="s">
        <v>43</v>
      </c>
      <c r="AF43" s="7">
        <v>265.70656713955788</v>
      </c>
      <c r="AG43" s="7">
        <v>412.58688881557242</v>
      </c>
      <c r="AH43" s="7">
        <f t="shared" si="0"/>
        <v>-217.52581841981913</v>
      </c>
      <c r="AI43" s="9">
        <f t="shared" si="1"/>
        <v>1</v>
      </c>
    </row>
    <row r="44" spans="31:35" x14ac:dyDescent="0.2">
      <c r="AE44" s="5" t="s">
        <v>44</v>
      </c>
      <c r="AF44" s="7">
        <v>450.25803890432712</v>
      </c>
      <c r="AG44" s="7">
        <v>578.78322151647478</v>
      </c>
      <c r="AH44" s="7">
        <f t="shared" si="0"/>
        <v>-51.329485718916771</v>
      </c>
      <c r="AI44" s="9"/>
    </row>
    <row r="45" spans="31:35" x14ac:dyDescent="0.2">
      <c r="AE45" s="5" t="s">
        <v>45</v>
      </c>
      <c r="AF45" s="7">
        <v>413.48867298385466</v>
      </c>
      <c r="AG45" s="7">
        <v>489.02392573915165</v>
      </c>
      <c r="AH45" s="7">
        <f t="shared" si="0"/>
        <v>-141.0887814962399</v>
      </c>
      <c r="AI45" s="9"/>
    </row>
    <row r="46" spans="31:35" x14ac:dyDescent="0.2">
      <c r="AE46" s="5" t="s">
        <v>46</v>
      </c>
      <c r="AF46" s="7">
        <v>428.70541774651366</v>
      </c>
      <c r="AG46" s="7">
        <v>786.21082315191904</v>
      </c>
      <c r="AH46" s="7">
        <f t="shared" si="0"/>
        <v>156.09811591652749</v>
      </c>
      <c r="AI46" s="9"/>
    </row>
    <row r="47" spans="31:35" x14ac:dyDescent="0.2">
      <c r="AE47" s="5" t="s">
        <v>47</v>
      </c>
      <c r="AF47" s="7">
        <v>455.63568002041336</v>
      </c>
      <c r="AG47" s="7">
        <v>721.03440163306959</v>
      </c>
      <c r="AH47" s="7">
        <f t="shared" si="0"/>
        <v>90.921694397678039</v>
      </c>
      <c r="AI47" s="9"/>
    </row>
    <row r="48" spans="31:35" x14ac:dyDescent="0.2">
      <c r="AE48" s="5" t="s">
        <v>48</v>
      </c>
      <c r="AF48" s="7">
        <v>470.75461647727275</v>
      </c>
      <c r="AG48" s="7">
        <v>514.1393103693182</v>
      </c>
      <c r="AH48" s="7">
        <f t="shared" si="0"/>
        <v>-115.97339686607336</v>
      </c>
      <c r="AI48" s="9"/>
    </row>
    <row r="49" spans="31:35" x14ac:dyDescent="0.2">
      <c r="AE49" s="5" t="s">
        <v>49</v>
      </c>
      <c r="AF49" s="7">
        <v>462.24311872780612</v>
      </c>
      <c r="AG49" s="7">
        <v>590.57802377643964</v>
      </c>
      <c r="AH49" s="7">
        <f t="shared" si="0"/>
        <v>-39.534683458951918</v>
      </c>
      <c r="AI49" s="9"/>
    </row>
    <row r="50" spans="31:35" x14ac:dyDescent="0.2">
      <c r="AE50" s="5" t="s">
        <v>50</v>
      </c>
      <c r="AF50" s="7">
        <v>294.58858413639734</v>
      </c>
      <c r="AG50" s="7">
        <v>360.95078329626887</v>
      </c>
      <c r="AH50" s="7">
        <f t="shared" si="0"/>
        <v>-269.16192393912269</v>
      </c>
      <c r="AI50" s="9"/>
    </row>
    <row r="51" spans="31:35" x14ac:dyDescent="0.2">
      <c r="AE51" s="5" t="s">
        <v>51</v>
      </c>
      <c r="AF51" s="7">
        <v>809.57642725598521</v>
      </c>
      <c r="AG51" s="7">
        <v>1420.952406384285</v>
      </c>
      <c r="AH51" s="7">
        <f t="shared" si="0"/>
        <v>790.83969914889349</v>
      </c>
      <c r="AI51" s="9"/>
    </row>
    <row r="52" spans="31:35" x14ac:dyDescent="0.2">
      <c r="AE52" s="5" t="s">
        <v>52</v>
      </c>
      <c r="AF52" s="7">
        <v>459.44832870414712</v>
      </c>
      <c r="AG52" s="7">
        <v>896.26068575806914</v>
      </c>
      <c r="AH52" s="7">
        <f t="shared" si="0"/>
        <v>266.14797852267759</v>
      </c>
      <c r="AI52" s="9"/>
    </row>
    <row r="53" spans="31:35" x14ac:dyDescent="0.2">
      <c r="AE53" s="5" t="s">
        <v>53</v>
      </c>
      <c r="AF53" s="7">
        <v>350.87071240105541</v>
      </c>
      <c r="AG53" s="7">
        <v>602.50818733509232</v>
      </c>
      <c r="AH53" s="7">
        <f t="shared" si="0"/>
        <v>-27.604519900299238</v>
      </c>
      <c r="AI53" s="9"/>
    </row>
    <row r="54" spans="31:35" x14ac:dyDescent="0.2">
      <c r="AE54" s="5" t="s">
        <v>54</v>
      </c>
      <c r="AF54" s="7">
        <v>457.76330076004342</v>
      </c>
      <c r="AG54" s="7">
        <v>624.72877578718783</v>
      </c>
      <c r="AH54" s="7">
        <f t="shared" si="0"/>
        <v>-5.3839314482037253</v>
      </c>
      <c r="AI54" s="9"/>
    </row>
    <row r="55" spans="31:35" x14ac:dyDescent="0.2">
      <c r="AE55" s="5" t="s">
        <v>55</v>
      </c>
      <c r="AF55" s="7">
        <v>527.29485193621872</v>
      </c>
      <c r="AG55" s="7">
        <v>689.88706879271069</v>
      </c>
      <c r="AH55" s="7">
        <f t="shared" si="0"/>
        <v>59.774361557319139</v>
      </c>
      <c r="AI55" s="9"/>
    </row>
    <row r="56" spans="31:35" x14ac:dyDescent="0.2">
      <c r="AE56" s="5" t="s">
        <v>56</v>
      </c>
      <c r="AF56" s="7">
        <v>250.34461152882201</v>
      </c>
      <c r="AG56" s="7">
        <v>299.29906798245611</v>
      </c>
      <c r="AH56" s="7">
        <f t="shared" si="0"/>
        <v>-330.81363925293545</v>
      </c>
      <c r="AI56" s="9"/>
    </row>
    <row r="57" spans="31:35" x14ac:dyDescent="0.2">
      <c r="AE57" s="5" t="s">
        <v>57</v>
      </c>
      <c r="AF57" s="7">
        <v>295.82395598899723</v>
      </c>
      <c r="AG57" s="7">
        <v>321.32768692173039</v>
      </c>
      <c r="AH57" s="7">
        <f t="shared" si="0"/>
        <v>-308.78502031366116</v>
      </c>
      <c r="AI57" s="9"/>
    </row>
    <row r="58" spans="31:35" x14ac:dyDescent="0.2">
      <c r="AE58" s="6" t="s">
        <v>29</v>
      </c>
      <c r="AF58" s="8">
        <v>560.84191604747332</v>
      </c>
      <c r="AG58" s="8">
        <v>630.11270723539155</v>
      </c>
      <c r="AH58" s="8">
        <f>AG58-$AG$58</f>
        <v>0</v>
      </c>
      <c r="AI58" s="10">
        <f>SUM(AI5:AI57)</f>
        <v>26</v>
      </c>
    </row>
  </sheetData>
  <mergeCells count="3">
    <mergeCell ref="AE3:AI3"/>
    <mergeCell ref="A3:AC5"/>
    <mergeCell ref="A1:AC1"/>
  </mergeCells>
  <printOptions horizontalCentered="1" verticalCentered="1"/>
  <pageMargins left="0.39370078740157483" right="0.39370078740157483" top="0.39370078740157483" bottom="0.39370078740157483" header="0" footer="0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Додаток Видатки_тис. грн</vt:lpstr>
      <vt:lpstr>Доходи на 1 ж (2)</vt:lpstr>
      <vt:lpstr>'Додаток Видатки_тис. грн'!Заголовки_для_печати</vt:lpstr>
      <vt:lpstr>'Додаток Видатки_тис. грн'!Область_печати</vt:lpstr>
      <vt:lpstr>'Доходи на 1 ж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Світлана Вікторівна Мінченко</dc:creator>
  <cp:lastModifiedBy>Степаненко Ірина Володимирівна</cp:lastModifiedBy>
  <cp:lastPrinted>2021-05-13T12:13:01Z</cp:lastPrinted>
  <dcterms:created xsi:type="dcterms:W3CDTF">2000-05-05T09:54:29Z</dcterms:created>
  <dcterms:modified xsi:type="dcterms:W3CDTF">2021-05-13T12:13:50Z</dcterms:modified>
</cp:coreProperties>
</file>