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5456" windowHeight="11640"/>
  </bookViews>
  <sheets>
    <sheet name="01.02.2019" sheetId="1" r:id="rId1"/>
    <sheet name="14.01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48" i="1"/>
  <c r="D42" i="1"/>
  <c r="D17" i="1" l="1"/>
  <c r="D46" i="2" l="1"/>
  <c r="D42" i="2"/>
  <c r="D37" i="2"/>
  <c r="D34" i="2"/>
  <c r="D28" i="2"/>
  <c r="D17" i="2"/>
  <c r="D29" i="2" s="1"/>
  <c r="D9" i="2"/>
  <c r="D38" i="2" l="1"/>
  <c r="D47" i="2" s="1"/>
  <c r="D52" i="1"/>
  <c r="D32" i="1"/>
  <c r="D29" i="1" l="1"/>
  <c r="D33" i="1" s="1"/>
  <c r="D9" i="1" l="1"/>
  <c r="D24" i="1" l="1"/>
  <c r="D53" i="1" s="1"/>
</calcChain>
</file>

<file path=xl/sharedStrings.xml><?xml version="1.0" encoding="utf-8"?>
<sst xmlns="http://schemas.openxmlformats.org/spreadsheetml/2006/main" count="289" uniqueCount="93">
  <si>
    <t>Департамент економіки та інвестицій виконавчого органу Київської міської ради (Київської міської державної адміністрації)</t>
  </si>
  <si>
    <t>Код ЄДРПОУ: 04633423</t>
  </si>
  <si>
    <t>Конкретна назва предмета закупівлі</t>
  </si>
  <si>
    <t>Коди та назви відповідних класифікаторів предмета закупівлі (за наявності)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</si>
  <si>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</si>
  <si>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</si>
  <si>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</si>
  <si>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</si>
  <si>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</si>
  <si>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ДК 021:2015: 72510000-3</t>
  </si>
  <si>
    <t>2240: Оплата послуг (крім комунальних)</t>
  </si>
  <si>
    <t>Відкриті торги</t>
  </si>
  <si>
    <t>3160: Придбання землі та нематеріальних активів</t>
  </si>
  <si>
    <t>Переговорна процедура</t>
  </si>
  <si>
    <t>ДК 021-2015: 72210000-0</t>
  </si>
  <si>
    <t>ВСЬОГО</t>
  </si>
  <si>
    <t>ДК 021:2015: 72250000-2</t>
  </si>
  <si>
    <t>РАЗОМ по КЕКВ 2240</t>
  </si>
  <si>
    <t>Придбання землі та нематеріальних активів (КЕКВ 3160)</t>
  </si>
  <si>
    <t>ВСЬОГО по КЕКВ 3160</t>
  </si>
  <si>
    <t>Загальна сума по річному плану закупівель</t>
  </si>
  <si>
    <t xml:space="preserve">ДК 021:2015: 79710000-4 </t>
  </si>
  <si>
    <t>КПКВ 2710160 "Керівництво і управління у сфері економіки та інвестицій у місті Києві"</t>
  </si>
  <si>
    <t xml:space="preserve">КПКВ 2717693 "Інші заходи, пов'язані з економічною діяльністю"                                                                                                                                                                             </t>
  </si>
  <si>
    <t>ДК 021-2015: 79950000-8</t>
  </si>
  <si>
    <t>ДК 021:2015: 79950000-8</t>
  </si>
  <si>
    <t xml:space="preserve"> Дослідження і розробки, окремі заходи розвитку по реалізації державних (регіональних) програм                                                                                                            (КЕКВ 2281)</t>
  </si>
  <si>
    <t>2281: Дослідження і розробки, окремі заходи розвитку по реалізації державних (регіональних) програм</t>
  </si>
  <si>
    <t>ДК 021:2015: 79340000-9</t>
  </si>
  <si>
    <t>Оплата послуг (крім комунальних) (КЕКВ 2240)</t>
  </si>
  <si>
    <t>Послуги, пов'язані зі системами та підтримкою (Супровід та обслуговування програмних модулів "Пайова участь", "Інвестиційні об'єкти")</t>
  </si>
  <si>
    <t>Послуги з організації виставок, ярмарок і конгресів (Організація промоційних заходів стосовно залучення донорської допомоги та переклад інформаційних матеріалів на англійську мову)</t>
  </si>
  <si>
    <t>ДК 021:2015: 73110000-6</t>
  </si>
  <si>
    <t>Охоронні послуги (Організація охорони структурного підрозділу Департаменту економіки та інвестицій виконавчого органу Київської міської ради (Київської міської державної адміністрації) за адресою: м. Київ, вул.Лабораторна, 1/62 А)</t>
  </si>
  <si>
    <t>Рекламні та маркетингові послуги (Забезпечення просування інвестиційного іміджу міста Києва шляхом підготовки інформації та участі у міжнародних інвестиційних рейтингах)</t>
  </si>
  <si>
    <t>Придбання предметів, матеріалів (КЕКВ 2210)</t>
  </si>
  <si>
    <t>2210: Предмети, матеріали, обладнання та інвентар</t>
  </si>
  <si>
    <t>ВСЬОГО по КЕКВ 2210</t>
  </si>
  <si>
    <t xml:space="preserve">КПКВ 2717693 "Інші заходи, пов'язані з економічною діяльністю"      </t>
  </si>
  <si>
    <t>Рекламні та маркетингові послуги (Забезпечення просування інвестиційного іміджу міста Києва через інтернет та медіа ресурси шляхом розміщення публікацій про інвестиційні можливості міста Києва у провідних світових електронних та/або друкованих ЗМІ)</t>
  </si>
  <si>
    <t>ДК 021:2015: 92510000-9</t>
  </si>
  <si>
    <t>Придбання обладнання і предметів довгострокового користування (КЕКВ 3110)</t>
  </si>
  <si>
    <t>3110: Придбання обладнання і предметів довгострокового користування</t>
  </si>
  <si>
    <t>ВСЬОГО по КЕКВ 3110</t>
  </si>
  <si>
    <t xml:space="preserve">РІЧНИЙ ПЛАН ЗАКУПІВЕЛЬ на 2019 рік </t>
  </si>
  <si>
    <t>ДК 021:2015: 92400000-5</t>
  </si>
  <si>
    <t>Управлінські послуги, пов’язані з комп’ютерними технологіями (Надання комплексу технічних та технологічних послуг щодо забезпечення функціонування інформаційних технологій та баз даних та підтримка системи "ЛІГА:ЗАКОН")</t>
  </si>
  <si>
    <t>Послуги бібліотек і архівів (Послуги з архівування документів, що стосується діяльності Департаменту)</t>
  </si>
  <si>
    <t>Послуги інформаційних агентств (Послуги публікації оголошень про інвестиційні конкурси та засідання суду; про встановлення/коригування тарифів)</t>
  </si>
  <si>
    <t xml:space="preserve">КПКВ 2710160 "Керівництво і управління у сфері економіки та інвестицій у місті Києві"                                                                                                                                                               </t>
  </si>
  <si>
    <t>Дослідницькі послуги (Актуалізація основних прогнозних показників економічного і соціального розвитку міста Києва на 2019-2021 роки та здійснення їх прогнозу на 2022 рік)</t>
  </si>
  <si>
    <t>січень, 2019</t>
  </si>
  <si>
    <t>квітень, 2019</t>
  </si>
  <si>
    <t>травень, 2019</t>
  </si>
  <si>
    <t>лютий, 2019</t>
  </si>
  <si>
    <t>серпень, 2019</t>
  </si>
  <si>
    <t>вересень, 2019</t>
  </si>
  <si>
    <t>червень, 2019</t>
  </si>
  <si>
    <t>ДК 021:2015: 48820000-2</t>
  </si>
  <si>
    <t>Сервер (сервер)</t>
  </si>
  <si>
    <t>ДК 021:2015: 22460000-2</t>
  </si>
  <si>
    <t>Послуги з організації виставок, ярмарок і конгресів (Організація та проведення Інвестиційного форуму міста Києва)</t>
  </si>
  <si>
    <t>Дослідницькі послуги (Послуги з дослідження та розробки Концепції створення та функціонування промислового вузла "Київська бізнес-гавань")</t>
  </si>
  <si>
    <t>РАЗОМ по КЕКВ 2281</t>
  </si>
  <si>
    <t>Рекламні матеріали, каталоги товарів та посібники (Інформаційно-презентаційна продукція для представлення інвестиційного іміджу міста Києва)</t>
  </si>
  <si>
    <t>Дослідницькі послуги  (Визначення основних напрямів смарт-спеціалізації міста Києва)</t>
  </si>
  <si>
    <t>Послуги з організації виставок, ярмарок і конгресів (Організація участі міста Києва 
у Міжнародній виставці нерухомості «МІPIМ-2019» (м. Канни, Франція))</t>
  </si>
  <si>
    <t xml:space="preserve">Послуги з організації виставок, ярмарок і конгресів (Організація участі міста Києва у  ярмарці китайських інвестицій за кордоном "China Overseas Investment Fair COIFAIR-2019"                   (м. Пекін, Китай)) </t>
  </si>
  <si>
    <t xml:space="preserve">Послуги з організації виставок, ярмарок і конгресів (Організація участі міста Києва у  міжнародному інвестиційному форумі Annual Investment Meeting (м. Дубай, ОАЕ)) </t>
  </si>
  <si>
    <t>березень, 2019</t>
  </si>
  <si>
    <t>Дослідницькі послуги (Послуги з дослідження та розробки Концепції створення та функціонування індустріального парку в складі промислового вузла "Київська бізнес-гавань")</t>
  </si>
  <si>
    <t>Послуги з розробки пакетів програмного забезпечення (Розробка програмного модулю  "Розрахунок тарифів на теплову енергію та комунальні послуги з постачання теплової енергії та постачання гарячої води")</t>
  </si>
  <si>
    <t>листопад, 2019</t>
  </si>
  <si>
    <t>Дослідницькі послуги  (Комплекс заходів з підготовки проведення інвестиційних конкурсів)</t>
  </si>
  <si>
    <t>Затверджено рішенням тендерного комітету від 14.01.2019, протокол № 1/2019-рп</t>
  </si>
  <si>
    <t xml:space="preserve">Голова тендерного комітету                                                     Панченко В.В.                                                 </t>
  </si>
  <si>
    <t xml:space="preserve">Сума                57 651,03 євро (по курсу 1 грн = 32,61 євро)               </t>
  </si>
  <si>
    <t xml:space="preserve">Виконувач обов'язків секретаря тендерного комітету               Барабаш Т.О.                                                                            </t>
  </si>
  <si>
    <t>РІЧНИЙ ПЛАН ЗАКУПІВЕЛЬ на 2019 рік - зміни</t>
  </si>
  <si>
    <t>Послуги з організації виставок, ярмарок і конгресів (Організація участі міста Києва 
у міжнародних виставках)</t>
  </si>
  <si>
    <t xml:space="preserve">Сума                52 393,30 євро (по курсу 1 грн = 34 євро)               </t>
  </si>
  <si>
    <t xml:space="preserve">Голова тендерного комітету                                                     Панченко В.В.                                              </t>
  </si>
  <si>
    <t>Послуги, пов'язані зі системами та підтримкою (Супровід та обслуговування програмних продуктів)</t>
  </si>
  <si>
    <t xml:space="preserve">Послуги з організації виставок, ярмарок і конгресів (Організація участі міста Києва у  ярмарці китайських інвестицій за кордоном "China Overseas Investment Fair COIFAIR-2019" (м. Пекін, Китай)) </t>
  </si>
  <si>
    <t>Окремі заходи розвитку пог реалізації державних (регіональних) програм, не віднесені до заходів розвитку (КЕКВ 2282)</t>
  </si>
  <si>
    <t xml:space="preserve">КПКВ 2717693 "Інші заходи, пов'язані з економічною діяльністю"    </t>
  </si>
  <si>
    <t>2282: Окремі заходи розвитку пог реалізації державних (регіональних) програм, не віднесені до заходів розвитку</t>
  </si>
  <si>
    <t xml:space="preserve">Машини для обробки даних (апаратна частина): персональні комп'ютери (ПК у складі системного блоку, монітору, клавіатури та маніпулятора типу "миша") </t>
  </si>
  <si>
    <t>ДК 021:2015: 30210000-4</t>
  </si>
  <si>
    <t>Машини для обробки даних (апаратна частина): магнітні та оптичні зчитувальні пристрої  (Сканер потоковий)</t>
  </si>
  <si>
    <t>ВСЬОГО по КЕКВ 2282</t>
  </si>
  <si>
    <t xml:space="preserve">Секретар тендерного комітету                                                 Барабаш Т.О.                                                                      </t>
  </si>
  <si>
    <t>Затверджено рішенням тендерного комітету від 11.09.2019, протокол № 21/2019-рп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</si>
</sst>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" fontId="2" fillId="5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topLeftCell="A16" zoomScaleNormal="100" zoomScaleSheetLayoutView="100" workbookViewId="0">
      <selection activeCell="J17" sqref="J17"/>
    </sheetView>
  </sheetViews>
  <sheetFormatPr defaultRowHeight="14.4" x14ac:dyDescent="0.3"/>
  <cols>
    <col min="1" max="1" width="24.33203125" customWidth="1"/>
    <col min="2" max="2" width="16.33203125" customWidth="1"/>
    <col min="3" max="3" width="15.6640625" customWidth="1"/>
    <col min="4" max="4" width="16" customWidth="1"/>
    <col min="5" max="5" width="12.33203125" customWidth="1"/>
    <col min="6" max="6" width="13.5546875" customWidth="1"/>
    <col min="7" max="7" width="10.88671875" customWidth="1"/>
  </cols>
  <sheetData>
    <row r="1" spans="1:7" x14ac:dyDescent="0.3">
      <c r="A1" s="53" t="s">
        <v>78</v>
      </c>
      <c r="B1" s="53"/>
      <c r="C1" s="53"/>
      <c r="D1" s="53"/>
      <c r="E1" s="53"/>
      <c r="F1" s="53"/>
      <c r="G1" s="53"/>
    </row>
    <row r="2" spans="1:7" ht="29.25" customHeight="1" x14ac:dyDescent="0.3">
      <c r="A2" s="54" t="s">
        <v>0</v>
      </c>
      <c r="B2" s="54"/>
      <c r="C2" s="54"/>
      <c r="D2" s="54"/>
      <c r="E2" s="54"/>
      <c r="F2" s="54"/>
      <c r="G2" s="54"/>
    </row>
    <row r="3" spans="1:7" x14ac:dyDescent="0.3">
      <c r="A3" s="53" t="s">
        <v>1</v>
      </c>
      <c r="B3" s="53"/>
      <c r="C3" s="53"/>
      <c r="D3" s="53"/>
      <c r="E3" s="53"/>
      <c r="F3" s="53"/>
      <c r="G3" s="53"/>
    </row>
    <row r="4" spans="1:7" x14ac:dyDescent="0.3">
      <c r="A4" s="16"/>
      <c r="B4" s="16"/>
      <c r="C4" s="16"/>
      <c r="D4" s="16"/>
      <c r="E4" s="16"/>
      <c r="F4" s="16"/>
      <c r="G4" s="16"/>
    </row>
    <row r="5" spans="1:7" ht="117.6" customHeight="1" x14ac:dyDescent="0.3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</row>
    <row r="6" spans="1:7" ht="20.25" customHeight="1" x14ac:dyDescent="0.3">
      <c r="A6" s="46" t="s">
        <v>35</v>
      </c>
      <c r="B6" s="47"/>
      <c r="C6" s="47"/>
      <c r="D6" s="47"/>
      <c r="E6" s="47"/>
      <c r="F6" s="47"/>
      <c r="G6" s="48"/>
    </row>
    <row r="7" spans="1:7" ht="20.25" customHeight="1" x14ac:dyDescent="0.3">
      <c r="A7" s="37" t="s">
        <v>38</v>
      </c>
      <c r="B7" s="38"/>
      <c r="C7" s="38"/>
      <c r="D7" s="38"/>
      <c r="E7" s="38"/>
      <c r="F7" s="38"/>
      <c r="G7" s="39"/>
    </row>
    <row r="8" spans="1:7" ht="105" customHeight="1" x14ac:dyDescent="0.3">
      <c r="A8" s="13" t="s">
        <v>64</v>
      </c>
      <c r="B8" s="13" t="s">
        <v>60</v>
      </c>
      <c r="C8" s="13" t="s">
        <v>36</v>
      </c>
      <c r="D8" s="20">
        <v>280000</v>
      </c>
      <c r="E8" s="3" t="s">
        <v>11</v>
      </c>
      <c r="F8" s="13" t="s">
        <v>52</v>
      </c>
      <c r="G8" s="13"/>
    </row>
    <row r="9" spans="1:7" s="11" customFormat="1" ht="17.25" customHeight="1" x14ac:dyDescent="0.3">
      <c r="A9" s="44" t="s">
        <v>37</v>
      </c>
      <c r="B9" s="45"/>
      <c r="C9" s="45"/>
      <c r="D9" s="5">
        <f>SUM(D8)</f>
        <v>280000</v>
      </c>
      <c r="E9" s="18"/>
      <c r="F9" s="10"/>
      <c r="G9" s="10"/>
    </row>
    <row r="10" spans="1:7" ht="18" customHeight="1" x14ac:dyDescent="0.3">
      <c r="A10" s="46" t="s">
        <v>29</v>
      </c>
      <c r="B10" s="47"/>
      <c r="C10" s="47"/>
      <c r="D10" s="47"/>
      <c r="E10" s="47"/>
      <c r="F10" s="47"/>
      <c r="G10" s="48"/>
    </row>
    <row r="11" spans="1:7" ht="22.5" customHeight="1" x14ac:dyDescent="0.3">
      <c r="A11" s="37" t="s">
        <v>22</v>
      </c>
      <c r="B11" s="38"/>
      <c r="C11" s="38"/>
      <c r="D11" s="38"/>
      <c r="E11" s="38"/>
      <c r="F11" s="38"/>
      <c r="G11" s="39"/>
    </row>
    <row r="12" spans="1:7" ht="148.5" customHeight="1" x14ac:dyDescent="0.3">
      <c r="A12" s="3" t="s">
        <v>33</v>
      </c>
      <c r="B12" s="3" t="s">
        <v>21</v>
      </c>
      <c r="C12" s="3" t="s">
        <v>10</v>
      </c>
      <c r="D12" s="14">
        <v>346650.72</v>
      </c>
      <c r="E12" s="3" t="s">
        <v>11</v>
      </c>
      <c r="F12" s="32" t="s">
        <v>54</v>
      </c>
      <c r="G12" s="3"/>
    </row>
    <row r="13" spans="1:7" ht="147" customHeight="1" x14ac:dyDescent="0.3">
      <c r="A13" s="17" t="s">
        <v>46</v>
      </c>
      <c r="B13" s="3" t="s">
        <v>9</v>
      </c>
      <c r="C13" s="3" t="s">
        <v>10</v>
      </c>
      <c r="D13" s="4">
        <v>634760</v>
      </c>
      <c r="E13" s="3" t="s">
        <v>11</v>
      </c>
      <c r="F13" s="32" t="s">
        <v>69</v>
      </c>
      <c r="G13" s="3"/>
    </row>
    <row r="14" spans="1:7" ht="108" customHeight="1" x14ac:dyDescent="0.3">
      <c r="A14" s="17" t="s">
        <v>30</v>
      </c>
      <c r="B14" s="13" t="s">
        <v>16</v>
      </c>
      <c r="C14" s="13" t="s">
        <v>10</v>
      </c>
      <c r="D14" s="14">
        <v>560000</v>
      </c>
      <c r="E14" s="13" t="s">
        <v>11</v>
      </c>
      <c r="F14" s="34" t="s">
        <v>52</v>
      </c>
      <c r="G14" s="13"/>
    </row>
    <row r="15" spans="1:7" ht="103.2" customHeight="1" x14ac:dyDescent="0.3">
      <c r="A15" s="13" t="s">
        <v>48</v>
      </c>
      <c r="B15" s="17" t="s">
        <v>45</v>
      </c>
      <c r="C15" s="17" t="s">
        <v>10</v>
      </c>
      <c r="D15" s="20">
        <v>325600</v>
      </c>
      <c r="E15" s="13" t="s">
        <v>11</v>
      </c>
      <c r="F15" s="32" t="s">
        <v>69</v>
      </c>
      <c r="G15" s="17"/>
    </row>
    <row r="16" spans="1:7" ht="87.6" customHeight="1" x14ac:dyDescent="0.3">
      <c r="A16" s="17" t="s">
        <v>82</v>
      </c>
      <c r="B16" s="17" t="s">
        <v>16</v>
      </c>
      <c r="C16" s="17" t="s">
        <v>10</v>
      </c>
      <c r="D16" s="55">
        <v>433205</v>
      </c>
      <c r="E16" s="17" t="s">
        <v>11</v>
      </c>
      <c r="F16" s="17" t="s">
        <v>56</v>
      </c>
      <c r="G16" s="17"/>
    </row>
    <row r="17" spans="1:7" s="11" customFormat="1" ht="16.8" customHeight="1" x14ac:dyDescent="0.3">
      <c r="A17" s="44" t="s">
        <v>15</v>
      </c>
      <c r="B17" s="45"/>
      <c r="C17" s="45"/>
      <c r="D17" s="5">
        <f>SUM(D12:D16)</f>
        <v>2300215.7199999997</v>
      </c>
      <c r="E17" s="9"/>
      <c r="F17" s="10"/>
      <c r="G17" s="10"/>
    </row>
    <row r="18" spans="1:7" ht="17.25" customHeight="1" x14ac:dyDescent="0.3">
      <c r="A18" s="37" t="s">
        <v>23</v>
      </c>
      <c r="B18" s="38"/>
      <c r="C18" s="38"/>
      <c r="D18" s="38"/>
      <c r="E18" s="38"/>
      <c r="F18" s="38"/>
      <c r="G18" s="39"/>
    </row>
    <row r="19" spans="1:7" ht="156.6" customHeight="1" x14ac:dyDescent="0.3">
      <c r="A19" s="13" t="s">
        <v>39</v>
      </c>
      <c r="B19" s="13" t="s">
        <v>28</v>
      </c>
      <c r="C19" s="13" t="s">
        <v>10</v>
      </c>
      <c r="D19" s="14">
        <v>1200000</v>
      </c>
      <c r="E19" s="13" t="s">
        <v>11</v>
      </c>
      <c r="F19" s="17" t="s">
        <v>53</v>
      </c>
      <c r="G19" s="13"/>
    </row>
    <row r="20" spans="1:7" ht="100.2" customHeight="1" x14ac:dyDescent="0.3">
      <c r="A20" s="13" t="s">
        <v>34</v>
      </c>
      <c r="B20" s="13" t="s">
        <v>28</v>
      </c>
      <c r="C20" s="13" t="s">
        <v>10</v>
      </c>
      <c r="D20" s="14">
        <v>315000</v>
      </c>
      <c r="E20" s="13" t="s">
        <v>11</v>
      </c>
      <c r="F20" s="17" t="s">
        <v>55</v>
      </c>
      <c r="G20" s="13"/>
    </row>
    <row r="21" spans="1:7" ht="109.2" customHeight="1" x14ac:dyDescent="0.3">
      <c r="A21" s="13" t="s">
        <v>62</v>
      </c>
      <c r="B21" s="3" t="s">
        <v>32</v>
      </c>
      <c r="C21" s="13" t="s">
        <v>10</v>
      </c>
      <c r="D21" s="14">
        <v>1000000</v>
      </c>
      <c r="E21" s="13" t="s">
        <v>11</v>
      </c>
      <c r="F21" s="34" t="s">
        <v>52</v>
      </c>
      <c r="G21" s="13"/>
    </row>
    <row r="22" spans="1:7" ht="128.4" customHeight="1" x14ac:dyDescent="0.3">
      <c r="A22" s="13" t="s">
        <v>70</v>
      </c>
      <c r="B22" s="3" t="s">
        <v>32</v>
      </c>
      <c r="C22" s="13" t="s">
        <v>10</v>
      </c>
      <c r="D22" s="14">
        <v>2000000</v>
      </c>
      <c r="E22" s="13" t="s">
        <v>11</v>
      </c>
      <c r="F22" s="3" t="s">
        <v>55</v>
      </c>
      <c r="G22" s="13"/>
    </row>
    <row r="23" spans="1:7" ht="17.25" customHeight="1" x14ac:dyDescent="0.3">
      <c r="A23" s="40" t="s">
        <v>15</v>
      </c>
      <c r="B23" s="41"/>
      <c r="C23" s="42"/>
      <c r="D23" s="5">
        <f>SUM(D19:D22)</f>
        <v>4515000</v>
      </c>
      <c r="E23" s="15"/>
      <c r="F23" s="10"/>
      <c r="G23" s="10"/>
    </row>
    <row r="24" spans="1:7" ht="17.25" customHeight="1" x14ac:dyDescent="0.3">
      <c r="A24" s="40" t="s">
        <v>17</v>
      </c>
      <c r="B24" s="41"/>
      <c r="C24" s="42"/>
      <c r="D24" s="5">
        <f>SUM(D17,D23)</f>
        <v>6815215.7199999997</v>
      </c>
      <c r="E24" s="15"/>
      <c r="F24" s="10"/>
      <c r="G24" s="10"/>
    </row>
    <row r="25" spans="1:7" ht="27.75" customHeight="1" x14ac:dyDescent="0.3">
      <c r="A25" s="46" t="s">
        <v>26</v>
      </c>
      <c r="B25" s="47"/>
      <c r="C25" s="47"/>
      <c r="D25" s="47"/>
      <c r="E25" s="47"/>
      <c r="F25" s="47"/>
      <c r="G25" s="48"/>
    </row>
    <row r="26" spans="1:7" ht="17.25" customHeight="1" x14ac:dyDescent="0.3">
      <c r="A26" s="37" t="s">
        <v>49</v>
      </c>
      <c r="B26" s="38"/>
      <c r="C26" s="38"/>
      <c r="D26" s="38"/>
      <c r="E26" s="38"/>
      <c r="F26" s="38"/>
      <c r="G26" s="39"/>
    </row>
    <row r="27" spans="1:7" ht="132.6" customHeight="1" x14ac:dyDescent="0.3">
      <c r="A27" s="13" t="s">
        <v>50</v>
      </c>
      <c r="B27" s="3" t="s">
        <v>32</v>
      </c>
      <c r="C27" s="3" t="s">
        <v>27</v>
      </c>
      <c r="D27" s="20">
        <v>560000</v>
      </c>
      <c r="E27" s="13" t="s">
        <v>11</v>
      </c>
      <c r="F27" s="3" t="s">
        <v>51</v>
      </c>
      <c r="G27" s="3"/>
    </row>
    <row r="28" spans="1:7" ht="129" customHeight="1" x14ac:dyDescent="0.3">
      <c r="A28" s="13" t="s">
        <v>65</v>
      </c>
      <c r="B28" s="3" t="s">
        <v>32</v>
      </c>
      <c r="C28" s="3" t="s">
        <v>27</v>
      </c>
      <c r="D28" s="20">
        <v>500000</v>
      </c>
      <c r="E28" s="13" t="s">
        <v>11</v>
      </c>
      <c r="F28" s="3" t="s">
        <v>51</v>
      </c>
      <c r="G28" s="13"/>
    </row>
    <row r="29" spans="1:7" ht="17.25" customHeight="1" x14ac:dyDescent="0.3">
      <c r="A29" s="40" t="s">
        <v>15</v>
      </c>
      <c r="B29" s="41"/>
      <c r="C29" s="42"/>
      <c r="D29" s="5">
        <f>SUM(D27:D28)</f>
        <v>1060000</v>
      </c>
      <c r="E29" s="22"/>
      <c r="F29" s="10"/>
      <c r="G29" s="10"/>
    </row>
    <row r="30" spans="1:7" ht="17.25" customHeight="1" x14ac:dyDescent="0.3">
      <c r="A30" s="37" t="s">
        <v>23</v>
      </c>
      <c r="B30" s="38"/>
      <c r="C30" s="38"/>
      <c r="D30" s="38"/>
      <c r="E30" s="38"/>
      <c r="F30" s="38"/>
      <c r="G30" s="39"/>
    </row>
    <row r="31" spans="1:7" ht="133.94999999999999" customHeight="1" x14ac:dyDescent="0.3">
      <c r="A31" s="13" t="s">
        <v>73</v>
      </c>
      <c r="B31" s="3" t="s">
        <v>32</v>
      </c>
      <c r="C31" s="3" t="s">
        <v>27</v>
      </c>
      <c r="D31" s="20">
        <v>97640000</v>
      </c>
      <c r="E31" s="13" t="s">
        <v>11</v>
      </c>
      <c r="F31" s="3" t="s">
        <v>72</v>
      </c>
      <c r="G31" s="25"/>
    </row>
    <row r="32" spans="1:7" ht="15.6" customHeight="1" x14ac:dyDescent="0.3">
      <c r="A32" s="40" t="s">
        <v>15</v>
      </c>
      <c r="B32" s="41"/>
      <c r="C32" s="42"/>
      <c r="D32" s="5">
        <f>D31</f>
        <v>97640000</v>
      </c>
      <c r="E32" s="26"/>
      <c r="F32" s="10"/>
      <c r="G32" s="10"/>
    </row>
    <row r="33" spans="1:7" ht="15.6" customHeight="1" x14ac:dyDescent="0.3">
      <c r="A33" s="40" t="s">
        <v>63</v>
      </c>
      <c r="B33" s="41"/>
      <c r="C33" s="42"/>
      <c r="D33" s="5">
        <f>D29+D32</f>
        <v>98700000</v>
      </c>
      <c r="E33" s="26"/>
      <c r="F33" s="10"/>
      <c r="G33" s="10"/>
    </row>
    <row r="34" spans="1:7" ht="28.5" customHeight="1" x14ac:dyDescent="0.3">
      <c r="A34" s="50" t="s">
        <v>84</v>
      </c>
      <c r="B34" s="51"/>
      <c r="C34" s="51"/>
      <c r="D34" s="51"/>
      <c r="E34" s="51"/>
      <c r="F34" s="51"/>
      <c r="G34" s="51"/>
    </row>
    <row r="35" spans="1:7" ht="15" customHeight="1" x14ac:dyDescent="0.3">
      <c r="A35" s="52" t="s">
        <v>85</v>
      </c>
      <c r="B35" s="45"/>
      <c r="C35" s="45"/>
      <c r="D35" s="45"/>
      <c r="E35" s="45"/>
      <c r="F35" s="45"/>
      <c r="G35" s="45"/>
    </row>
    <row r="36" spans="1:7" ht="143.4" customHeight="1" x14ac:dyDescent="0.3">
      <c r="A36" s="17" t="s">
        <v>66</v>
      </c>
      <c r="B36" s="17" t="s">
        <v>24</v>
      </c>
      <c r="C36" s="13" t="s">
        <v>86</v>
      </c>
      <c r="D36" s="20">
        <v>1781372.2</v>
      </c>
      <c r="E36" s="17" t="s">
        <v>13</v>
      </c>
      <c r="F36" s="34" t="s">
        <v>54</v>
      </c>
      <c r="G36" s="17" t="s">
        <v>80</v>
      </c>
    </row>
    <row r="37" spans="1:7" ht="123" customHeight="1" x14ac:dyDescent="0.3">
      <c r="A37" s="17" t="s">
        <v>79</v>
      </c>
      <c r="B37" s="17" t="s">
        <v>24</v>
      </c>
      <c r="C37" s="13" t="s">
        <v>86</v>
      </c>
      <c r="D37" s="20">
        <v>98627.8</v>
      </c>
      <c r="E37" s="17" t="s">
        <v>11</v>
      </c>
      <c r="F37" s="34" t="s">
        <v>57</v>
      </c>
      <c r="G37" s="17"/>
    </row>
    <row r="38" spans="1:7" ht="137.4" customHeight="1" x14ac:dyDescent="0.3">
      <c r="A38" s="17" t="s">
        <v>83</v>
      </c>
      <c r="B38" s="17" t="s">
        <v>24</v>
      </c>
      <c r="C38" s="13" t="s">
        <v>86</v>
      </c>
      <c r="D38" s="20">
        <v>30000</v>
      </c>
      <c r="E38" s="17" t="s">
        <v>11</v>
      </c>
      <c r="F38" s="17" t="s">
        <v>56</v>
      </c>
      <c r="G38" s="17"/>
    </row>
    <row r="39" spans="1:7" ht="125.4" customHeight="1" x14ac:dyDescent="0.3">
      <c r="A39" s="17" t="s">
        <v>68</v>
      </c>
      <c r="B39" s="17" t="s">
        <v>24</v>
      </c>
      <c r="C39" s="13" t="s">
        <v>86</v>
      </c>
      <c r="D39" s="20">
        <v>600000</v>
      </c>
      <c r="E39" s="17" t="s">
        <v>11</v>
      </c>
      <c r="F39" s="34" t="s">
        <v>54</v>
      </c>
      <c r="G39" s="17"/>
    </row>
    <row r="40" spans="1:7" ht="138.6" customHeight="1" x14ac:dyDescent="0.3">
      <c r="A40" s="17" t="s">
        <v>61</v>
      </c>
      <c r="B40" s="17" t="s">
        <v>25</v>
      </c>
      <c r="C40" s="13" t="s">
        <v>86</v>
      </c>
      <c r="D40" s="20">
        <v>3000000</v>
      </c>
      <c r="E40" s="17" t="s">
        <v>11</v>
      </c>
      <c r="F40" s="17" t="s">
        <v>53</v>
      </c>
      <c r="G40" s="17"/>
    </row>
    <row r="41" spans="1:7" ht="136.19999999999999" customHeight="1" x14ac:dyDescent="0.3">
      <c r="A41" s="17" t="s">
        <v>31</v>
      </c>
      <c r="B41" s="17" t="s">
        <v>25</v>
      </c>
      <c r="C41" s="13" t="s">
        <v>86</v>
      </c>
      <c r="D41" s="20">
        <v>140000</v>
      </c>
      <c r="E41" s="17" t="s">
        <v>11</v>
      </c>
      <c r="F41" s="17" t="s">
        <v>53</v>
      </c>
      <c r="G41" s="17"/>
    </row>
    <row r="42" spans="1:7" ht="18.75" customHeight="1" x14ac:dyDescent="0.3">
      <c r="A42" s="44" t="s">
        <v>90</v>
      </c>
      <c r="B42" s="45"/>
      <c r="C42" s="45"/>
      <c r="D42" s="5">
        <f>SUM(D36:D41)</f>
        <v>5650000</v>
      </c>
      <c r="E42" s="35"/>
      <c r="F42" s="10"/>
      <c r="G42" s="10"/>
    </row>
    <row r="43" spans="1:7" ht="17.25" customHeight="1" x14ac:dyDescent="0.3">
      <c r="A43" s="46" t="s">
        <v>41</v>
      </c>
      <c r="B43" s="47"/>
      <c r="C43" s="47"/>
      <c r="D43" s="47"/>
      <c r="E43" s="47"/>
      <c r="F43" s="47"/>
      <c r="G43" s="48"/>
    </row>
    <row r="44" spans="1:7" ht="17.25" customHeight="1" x14ac:dyDescent="0.3">
      <c r="A44" s="37" t="s">
        <v>22</v>
      </c>
      <c r="B44" s="38"/>
      <c r="C44" s="38"/>
      <c r="D44" s="38"/>
      <c r="E44" s="38"/>
      <c r="F44" s="38"/>
      <c r="G44" s="39"/>
    </row>
    <row r="45" spans="1:7" ht="90" customHeight="1" x14ac:dyDescent="0.3">
      <c r="A45" s="13" t="s">
        <v>59</v>
      </c>
      <c r="B45" s="17" t="s">
        <v>58</v>
      </c>
      <c r="C45" s="13" t="s">
        <v>42</v>
      </c>
      <c r="D45" s="20">
        <v>560000</v>
      </c>
      <c r="E45" s="13" t="s">
        <v>11</v>
      </c>
      <c r="F45" s="32" t="s">
        <v>69</v>
      </c>
      <c r="G45" s="21"/>
    </row>
    <row r="46" spans="1:7" ht="99.6" customHeight="1" x14ac:dyDescent="0.3">
      <c r="A46" s="13" t="s">
        <v>87</v>
      </c>
      <c r="B46" s="13" t="s">
        <v>88</v>
      </c>
      <c r="C46" s="13" t="s">
        <v>42</v>
      </c>
      <c r="D46" s="14">
        <v>287500</v>
      </c>
      <c r="E46" s="13" t="s">
        <v>11</v>
      </c>
      <c r="F46" s="13" t="s">
        <v>57</v>
      </c>
      <c r="G46" s="21"/>
    </row>
    <row r="47" spans="1:7" ht="94.5" customHeight="1" x14ac:dyDescent="0.3">
      <c r="A47" s="36" t="s">
        <v>89</v>
      </c>
      <c r="B47" s="13" t="s">
        <v>88</v>
      </c>
      <c r="C47" s="13" t="s">
        <v>42</v>
      </c>
      <c r="D47" s="14">
        <v>14000</v>
      </c>
      <c r="E47" s="13" t="s">
        <v>11</v>
      </c>
      <c r="F47" s="13" t="s">
        <v>57</v>
      </c>
      <c r="G47" s="21"/>
    </row>
    <row r="48" spans="1:7" ht="16.2" customHeight="1" x14ac:dyDescent="0.3">
      <c r="A48" s="44" t="s">
        <v>43</v>
      </c>
      <c r="B48" s="45"/>
      <c r="C48" s="45"/>
      <c r="D48" s="5">
        <f>SUM(D43:D47)</f>
        <v>861500</v>
      </c>
      <c r="E48" s="19"/>
      <c r="F48" s="10"/>
      <c r="G48" s="10"/>
    </row>
    <row r="49" spans="1:7" ht="16.2" customHeight="1" x14ac:dyDescent="0.3">
      <c r="A49" s="46" t="s">
        <v>18</v>
      </c>
      <c r="B49" s="47"/>
      <c r="C49" s="47"/>
      <c r="D49" s="47"/>
      <c r="E49" s="47"/>
      <c r="F49" s="47"/>
      <c r="G49" s="48"/>
    </row>
    <row r="50" spans="1:7" x14ac:dyDescent="0.3">
      <c r="A50" s="37" t="s">
        <v>22</v>
      </c>
      <c r="B50" s="38"/>
      <c r="C50" s="38"/>
      <c r="D50" s="38"/>
      <c r="E50" s="38"/>
      <c r="F50" s="38"/>
      <c r="G50" s="39"/>
    </row>
    <row r="51" spans="1:7" ht="143.4" customHeight="1" x14ac:dyDescent="0.3">
      <c r="A51" s="17" t="s">
        <v>71</v>
      </c>
      <c r="B51" s="17" t="s">
        <v>14</v>
      </c>
      <c r="C51" s="13" t="s">
        <v>12</v>
      </c>
      <c r="D51" s="14">
        <v>2000000</v>
      </c>
      <c r="E51" s="13" t="s">
        <v>11</v>
      </c>
      <c r="F51" s="13" t="s">
        <v>57</v>
      </c>
      <c r="G51" s="3"/>
    </row>
    <row r="52" spans="1:7" ht="13.8" customHeight="1" x14ac:dyDescent="0.3">
      <c r="A52" s="44" t="s">
        <v>19</v>
      </c>
      <c r="B52" s="45"/>
      <c r="C52" s="45"/>
      <c r="D52" s="5">
        <f>D51</f>
        <v>2000000</v>
      </c>
      <c r="E52" s="6"/>
      <c r="F52" s="8"/>
      <c r="G52" s="8"/>
    </row>
    <row r="53" spans="1:7" ht="13.8" customHeight="1" x14ac:dyDescent="0.3">
      <c r="A53" s="44" t="s">
        <v>20</v>
      </c>
      <c r="B53" s="45"/>
      <c r="C53" s="45"/>
      <c r="D53" s="5">
        <f>SUM(D9,D24,D33,D52,D42,D48)</f>
        <v>114306715.72</v>
      </c>
      <c r="E53" s="12"/>
      <c r="F53" s="10"/>
      <c r="G53" s="10"/>
    </row>
    <row r="54" spans="1:7" ht="11.4" customHeight="1" x14ac:dyDescent="0.3">
      <c r="A54" s="1"/>
      <c r="B54" s="1"/>
      <c r="C54" s="1"/>
      <c r="D54" s="2"/>
      <c r="E54" s="1"/>
      <c r="F54" s="1"/>
      <c r="G54" s="1"/>
    </row>
    <row r="55" spans="1:7" ht="11.4" customHeight="1" x14ac:dyDescent="0.3">
      <c r="A55" s="49" t="s">
        <v>92</v>
      </c>
      <c r="B55" s="49"/>
      <c r="C55" s="49"/>
      <c r="D55" s="49"/>
      <c r="E55" s="49"/>
      <c r="F55" s="49"/>
      <c r="G55" s="49"/>
    </row>
    <row r="56" spans="1:7" ht="11.4" customHeight="1" x14ac:dyDescent="0.3">
      <c r="A56" s="33"/>
      <c r="B56" s="33"/>
      <c r="C56" s="33"/>
      <c r="D56" s="27"/>
      <c r="E56" s="33"/>
      <c r="F56" s="33"/>
      <c r="G56" s="33"/>
    </row>
    <row r="57" spans="1:7" ht="11.4" customHeight="1" x14ac:dyDescent="0.3">
      <c r="A57" s="49" t="s">
        <v>81</v>
      </c>
      <c r="B57" s="49"/>
      <c r="C57" s="49"/>
      <c r="D57" s="49"/>
      <c r="E57" s="49"/>
      <c r="F57" s="49"/>
      <c r="G57" s="49"/>
    </row>
    <row r="58" spans="1:7" ht="11.4" customHeight="1" x14ac:dyDescent="0.3">
      <c r="A58" s="23"/>
      <c r="B58" s="23"/>
      <c r="C58" s="23"/>
      <c r="D58" s="24"/>
      <c r="E58" s="23"/>
      <c r="F58" s="23"/>
      <c r="G58" s="23"/>
    </row>
    <row r="59" spans="1:7" ht="11.4" customHeight="1" x14ac:dyDescent="0.3">
      <c r="A59" s="43" t="s">
        <v>91</v>
      </c>
      <c r="B59" s="43"/>
      <c r="C59" s="43"/>
      <c r="D59" s="43"/>
      <c r="E59" s="43"/>
      <c r="F59" s="43"/>
      <c r="G59" s="43"/>
    </row>
  </sheetData>
  <mergeCells count="31">
    <mergeCell ref="A1:G1"/>
    <mergeCell ref="A2:G2"/>
    <mergeCell ref="A3:G3"/>
    <mergeCell ref="A17:C17"/>
    <mergeCell ref="A29:C29"/>
    <mergeCell ref="A11:G11"/>
    <mergeCell ref="A10:G10"/>
    <mergeCell ref="A25:G25"/>
    <mergeCell ref="A6:G6"/>
    <mergeCell ref="A7:G7"/>
    <mergeCell ref="A9:C9"/>
    <mergeCell ref="A23:C23"/>
    <mergeCell ref="A24:C24"/>
    <mergeCell ref="A26:G26"/>
    <mergeCell ref="A18:G18"/>
    <mergeCell ref="A30:G30"/>
    <mergeCell ref="A32:C32"/>
    <mergeCell ref="A59:G59"/>
    <mergeCell ref="A53:C53"/>
    <mergeCell ref="A43:G43"/>
    <mergeCell ref="A44:G44"/>
    <mergeCell ref="A48:C48"/>
    <mergeCell ref="A55:G55"/>
    <mergeCell ref="A57:G57"/>
    <mergeCell ref="A52:C52"/>
    <mergeCell ref="A49:G49"/>
    <mergeCell ref="A50:G50"/>
    <mergeCell ref="A33:C33"/>
    <mergeCell ref="A34:G34"/>
    <mergeCell ref="A35:G35"/>
    <mergeCell ref="A42:C42"/>
  </mergeCells>
  <pageMargins left="0.70866141732283472" right="0.31496062992125984" top="0.35433070866141736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39" zoomScaleNormal="100" zoomScaleSheetLayoutView="100" workbookViewId="0">
      <selection activeCell="B50" sqref="B50"/>
    </sheetView>
  </sheetViews>
  <sheetFormatPr defaultRowHeight="14.4" x14ac:dyDescent="0.3"/>
  <cols>
    <col min="1" max="1" width="24.33203125" customWidth="1"/>
    <col min="2" max="2" width="16.33203125" customWidth="1"/>
    <col min="3" max="3" width="14.88671875" customWidth="1"/>
    <col min="4" max="4" width="16" customWidth="1"/>
    <col min="5" max="5" width="12.33203125" customWidth="1"/>
    <col min="6" max="6" width="13.5546875" customWidth="1"/>
    <col min="7" max="7" width="10.88671875" customWidth="1"/>
  </cols>
  <sheetData>
    <row r="1" spans="1:7" x14ac:dyDescent="0.3">
      <c r="A1" s="53" t="s">
        <v>44</v>
      </c>
      <c r="B1" s="53"/>
      <c r="C1" s="53"/>
      <c r="D1" s="53"/>
      <c r="E1" s="53"/>
      <c r="F1" s="53"/>
      <c r="G1" s="53"/>
    </row>
    <row r="2" spans="1:7" ht="29.25" customHeight="1" x14ac:dyDescent="0.3">
      <c r="A2" s="54" t="s">
        <v>0</v>
      </c>
      <c r="B2" s="54"/>
      <c r="C2" s="54"/>
      <c r="D2" s="54"/>
      <c r="E2" s="54"/>
      <c r="F2" s="54"/>
      <c r="G2" s="54"/>
    </row>
    <row r="3" spans="1:7" x14ac:dyDescent="0.3">
      <c r="A3" s="53" t="s">
        <v>1</v>
      </c>
      <c r="B3" s="53"/>
      <c r="C3" s="53"/>
      <c r="D3" s="53"/>
      <c r="E3" s="53"/>
      <c r="F3" s="53"/>
      <c r="G3" s="53"/>
    </row>
    <row r="4" spans="1:7" x14ac:dyDescent="0.3">
      <c r="A4" s="31"/>
      <c r="B4" s="31"/>
      <c r="C4" s="31"/>
      <c r="D4" s="31"/>
      <c r="E4" s="31"/>
      <c r="F4" s="31"/>
      <c r="G4" s="31"/>
    </row>
    <row r="5" spans="1:7" ht="117.6" customHeight="1" x14ac:dyDescent="0.3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</row>
    <row r="6" spans="1:7" ht="20.25" customHeight="1" x14ac:dyDescent="0.3">
      <c r="A6" s="46" t="s">
        <v>35</v>
      </c>
      <c r="B6" s="47"/>
      <c r="C6" s="47"/>
      <c r="D6" s="47"/>
      <c r="E6" s="47"/>
      <c r="F6" s="47"/>
      <c r="G6" s="48"/>
    </row>
    <row r="7" spans="1:7" ht="20.25" customHeight="1" x14ac:dyDescent="0.3">
      <c r="A7" s="37" t="s">
        <v>38</v>
      </c>
      <c r="B7" s="38"/>
      <c r="C7" s="38"/>
      <c r="D7" s="38"/>
      <c r="E7" s="38"/>
      <c r="F7" s="38"/>
      <c r="G7" s="39"/>
    </row>
    <row r="8" spans="1:7" ht="98.4" customHeight="1" x14ac:dyDescent="0.3">
      <c r="A8" s="13" t="s">
        <v>64</v>
      </c>
      <c r="B8" s="13" t="s">
        <v>60</v>
      </c>
      <c r="C8" s="13" t="s">
        <v>36</v>
      </c>
      <c r="D8" s="14">
        <v>475000</v>
      </c>
      <c r="E8" s="3" t="s">
        <v>11</v>
      </c>
      <c r="F8" s="13" t="s">
        <v>52</v>
      </c>
      <c r="G8" s="13"/>
    </row>
    <row r="9" spans="1:7" s="11" customFormat="1" ht="17.25" customHeight="1" x14ac:dyDescent="0.3">
      <c r="A9" s="44" t="s">
        <v>37</v>
      </c>
      <c r="B9" s="45"/>
      <c r="C9" s="45"/>
      <c r="D9" s="5">
        <f>SUM(D8)</f>
        <v>475000</v>
      </c>
      <c r="E9" s="29"/>
      <c r="F9" s="10"/>
      <c r="G9" s="10"/>
    </row>
    <row r="10" spans="1:7" ht="18" customHeight="1" x14ac:dyDescent="0.3">
      <c r="A10" s="46" t="s">
        <v>29</v>
      </c>
      <c r="B10" s="47"/>
      <c r="C10" s="47"/>
      <c r="D10" s="47"/>
      <c r="E10" s="47"/>
      <c r="F10" s="47"/>
      <c r="G10" s="48"/>
    </row>
    <row r="11" spans="1:7" ht="22.5" customHeight="1" x14ac:dyDescent="0.3">
      <c r="A11" s="37" t="s">
        <v>22</v>
      </c>
      <c r="B11" s="38"/>
      <c r="C11" s="38"/>
      <c r="D11" s="38"/>
      <c r="E11" s="38"/>
      <c r="F11" s="38"/>
      <c r="G11" s="39"/>
    </row>
    <row r="12" spans="1:7" ht="138" x14ac:dyDescent="0.3">
      <c r="A12" s="3" t="s">
        <v>33</v>
      </c>
      <c r="B12" s="3" t="s">
        <v>21</v>
      </c>
      <c r="C12" s="3" t="s">
        <v>10</v>
      </c>
      <c r="D12" s="4">
        <v>346650.72</v>
      </c>
      <c r="E12" s="3" t="s">
        <v>11</v>
      </c>
      <c r="F12" s="3" t="s">
        <v>51</v>
      </c>
      <c r="G12" s="3"/>
    </row>
    <row r="13" spans="1:7" ht="155.4" customHeight="1" x14ac:dyDescent="0.3">
      <c r="A13" s="17" t="s">
        <v>46</v>
      </c>
      <c r="B13" s="3" t="s">
        <v>9</v>
      </c>
      <c r="C13" s="3" t="s">
        <v>10</v>
      </c>
      <c r="D13" s="4">
        <v>634760</v>
      </c>
      <c r="E13" s="3" t="s">
        <v>11</v>
      </c>
      <c r="F13" s="3" t="s">
        <v>51</v>
      </c>
      <c r="G13" s="3"/>
    </row>
    <row r="14" spans="1:7" ht="75" customHeight="1" x14ac:dyDescent="0.3">
      <c r="A14" s="13" t="s">
        <v>47</v>
      </c>
      <c r="B14" s="13" t="s">
        <v>40</v>
      </c>
      <c r="C14" s="13" t="s">
        <v>10</v>
      </c>
      <c r="D14" s="14">
        <v>418810</v>
      </c>
      <c r="E14" s="13" t="s">
        <v>11</v>
      </c>
      <c r="F14" s="13" t="s">
        <v>53</v>
      </c>
      <c r="G14" s="13"/>
    </row>
    <row r="15" spans="1:7" ht="108" customHeight="1" x14ac:dyDescent="0.3">
      <c r="A15" s="17" t="s">
        <v>30</v>
      </c>
      <c r="B15" s="13" t="s">
        <v>16</v>
      </c>
      <c r="C15" s="13" t="s">
        <v>10</v>
      </c>
      <c r="D15" s="14">
        <v>960000</v>
      </c>
      <c r="E15" s="13" t="s">
        <v>11</v>
      </c>
      <c r="F15" s="13" t="s">
        <v>54</v>
      </c>
      <c r="G15" s="13"/>
    </row>
    <row r="16" spans="1:7" ht="107.25" customHeight="1" x14ac:dyDescent="0.3">
      <c r="A16" s="13" t="s">
        <v>48</v>
      </c>
      <c r="B16" s="17" t="s">
        <v>45</v>
      </c>
      <c r="C16" s="17" t="s">
        <v>10</v>
      </c>
      <c r="D16" s="20">
        <v>325600</v>
      </c>
      <c r="E16" s="13" t="s">
        <v>11</v>
      </c>
      <c r="F16" s="17" t="s">
        <v>51</v>
      </c>
      <c r="G16" s="17"/>
    </row>
    <row r="17" spans="1:7" s="11" customFormat="1" ht="17.25" customHeight="1" x14ac:dyDescent="0.3">
      <c r="A17" s="44" t="s">
        <v>15</v>
      </c>
      <c r="B17" s="45"/>
      <c r="C17" s="45"/>
      <c r="D17" s="5">
        <f>SUM(D12:D16)</f>
        <v>2685820.7199999997</v>
      </c>
      <c r="E17" s="29"/>
      <c r="F17" s="10"/>
      <c r="G17" s="10"/>
    </row>
    <row r="18" spans="1:7" ht="17.25" customHeight="1" x14ac:dyDescent="0.3">
      <c r="A18" s="37" t="s">
        <v>23</v>
      </c>
      <c r="B18" s="38"/>
      <c r="C18" s="38"/>
      <c r="D18" s="38"/>
      <c r="E18" s="38"/>
      <c r="F18" s="38"/>
      <c r="G18" s="39"/>
    </row>
    <row r="19" spans="1:7" ht="111" customHeight="1" x14ac:dyDescent="0.3">
      <c r="A19" s="17" t="s">
        <v>66</v>
      </c>
      <c r="B19" s="13" t="s">
        <v>24</v>
      </c>
      <c r="C19" s="13" t="s">
        <v>10</v>
      </c>
      <c r="D19" s="14">
        <v>1880000</v>
      </c>
      <c r="E19" s="13" t="s">
        <v>13</v>
      </c>
      <c r="F19" s="3" t="s">
        <v>51</v>
      </c>
      <c r="G19" s="13" t="s">
        <v>76</v>
      </c>
    </row>
    <row r="20" spans="1:7" ht="126.75" customHeight="1" x14ac:dyDescent="0.3">
      <c r="A20" s="13" t="s">
        <v>67</v>
      </c>
      <c r="B20" s="13" t="s">
        <v>24</v>
      </c>
      <c r="C20" s="13" t="s">
        <v>10</v>
      </c>
      <c r="D20" s="14">
        <v>30000</v>
      </c>
      <c r="E20" s="13" t="s">
        <v>11</v>
      </c>
      <c r="F20" s="3" t="s">
        <v>56</v>
      </c>
      <c r="G20" s="13"/>
    </row>
    <row r="21" spans="1:7" ht="115.95" customHeight="1" x14ac:dyDescent="0.3">
      <c r="A21" s="13" t="s">
        <v>68</v>
      </c>
      <c r="B21" s="13" t="s">
        <v>24</v>
      </c>
      <c r="C21" s="13" t="s">
        <v>10</v>
      </c>
      <c r="D21" s="14">
        <v>600000</v>
      </c>
      <c r="E21" s="13" t="s">
        <v>11</v>
      </c>
      <c r="F21" s="3" t="s">
        <v>54</v>
      </c>
      <c r="G21" s="13"/>
    </row>
    <row r="22" spans="1:7" ht="90.75" customHeight="1" x14ac:dyDescent="0.3">
      <c r="A22" s="13" t="s">
        <v>61</v>
      </c>
      <c r="B22" s="13" t="s">
        <v>25</v>
      </c>
      <c r="C22" s="13" t="s">
        <v>10</v>
      </c>
      <c r="D22" s="14">
        <v>3000000</v>
      </c>
      <c r="E22" s="13" t="s">
        <v>11</v>
      </c>
      <c r="F22" s="13" t="s">
        <v>69</v>
      </c>
      <c r="G22" s="13"/>
    </row>
    <row r="23" spans="1:7" ht="135.6" customHeight="1" x14ac:dyDescent="0.3">
      <c r="A23" s="13" t="s">
        <v>31</v>
      </c>
      <c r="B23" s="13" t="s">
        <v>25</v>
      </c>
      <c r="C23" s="13" t="s">
        <v>10</v>
      </c>
      <c r="D23" s="14">
        <v>140000</v>
      </c>
      <c r="E23" s="13" t="s">
        <v>11</v>
      </c>
      <c r="F23" s="13" t="s">
        <v>53</v>
      </c>
      <c r="G23" s="13"/>
    </row>
    <row r="24" spans="1:7" ht="162.6" customHeight="1" x14ac:dyDescent="0.3">
      <c r="A24" s="13" t="s">
        <v>39</v>
      </c>
      <c r="B24" s="13" t="s">
        <v>28</v>
      </c>
      <c r="C24" s="13" t="s">
        <v>10</v>
      </c>
      <c r="D24" s="14">
        <v>1200000</v>
      </c>
      <c r="E24" s="13" t="s">
        <v>11</v>
      </c>
      <c r="F24" s="3" t="s">
        <v>52</v>
      </c>
      <c r="G24" s="13"/>
    </row>
    <row r="25" spans="1:7" ht="114.6" customHeight="1" x14ac:dyDescent="0.3">
      <c r="A25" s="13" t="s">
        <v>34</v>
      </c>
      <c r="B25" s="13" t="s">
        <v>28</v>
      </c>
      <c r="C25" s="13" t="s">
        <v>10</v>
      </c>
      <c r="D25" s="14">
        <v>315000</v>
      </c>
      <c r="E25" s="13" t="s">
        <v>11</v>
      </c>
      <c r="F25" s="17" t="s">
        <v>55</v>
      </c>
      <c r="G25" s="13"/>
    </row>
    <row r="26" spans="1:7" ht="105.6" customHeight="1" x14ac:dyDescent="0.3">
      <c r="A26" s="13" t="s">
        <v>62</v>
      </c>
      <c r="B26" s="3" t="s">
        <v>32</v>
      </c>
      <c r="C26" s="13" t="s">
        <v>10</v>
      </c>
      <c r="D26" s="14">
        <v>1000000</v>
      </c>
      <c r="E26" s="13" t="s">
        <v>11</v>
      </c>
      <c r="F26" s="3" t="s">
        <v>54</v>
      </c>
      <c r="G26" s="13"/>
    </row>
    <row r="27" spans="1:7" ht="135" customHeight="1" x14ac:dyDescent="0.3">
      <c r="A27" s="13" t="s">
        <v>70</v>
      </c>
      <c r="B27" s="3" t="s">
        <v>32</v>
      </c>
      <c r="C27" s="13" t="s">
        <v>10</v>
      </c>
      <c r="D27" s="14">
        <v>2000000</v>
      </c>
      <c r="E27" s="13" t="s">
        <v>11</v>
      </c>
      <c r="F27" s="3" t="s">
        <v>55</v>
      </c>
      <c r="G27" s="13"/>
    </row>
    <row r="28" spans="1:7" ht="17.25" customHeight="1" x14ac:dyDescent="0.3">
      <c r="A28" s="40" t="s">
        <v>15</v>
      </c>
      <c r="B28" s="41"/>
      <c r="C28" s="42"/>
      <c r="D28" s="5">
        <f>SUM(D19:D27)</f>
        <v>10165000</v>
      </c>
      <c r="E28" s="29"/>
      <c r="F28" s="10"/>
      <c r="G28" s="10"/>
    </row>
    <row r="29" spans="1:7" ht="17.25" customHeight="1" x14ac:dyDescent="0.3">
      <c r="A29" s="40" t="s">
        <v>17</v>
      </c>
      <c r="B29" s="41"/>
      <c r="C29" s="42"/>
      <c r="D29" s="5">
        <f>SUM(D17,D28)</f>
        <v>12850820.719999999</v>
      </c>
      <c r="E29" s="29"/>
      <c r="F29" s="10"/>
      <c r="G29" s="10"/>
    </row>
    <row r="30" spans="1:7" ht="27.75" customHeight="1" x14ac:dyDescent="0.3">
      <c r="A30" s="46" t="s">
        <v>26</v>
      </c>
      <c r="B30" s="47"/>
      <c r="C30" s="47"/>
      <c r="D30" s="47"/>
      <c r="E30" s="47"/>
      <c r="F30" s="47"/>
      <c r="G30" s="48"/>
    </row>
    <row r="31" spans="1:7" ht="17.25" customHeight="1" x14ac:dyDescent="0.3">
      <c r="A31" s="37" t="s">
        <v>49</v>
      </c>
      <c r="B31" s="38"/>
      <c r="C31" s="38"/>
      <c r="D31" s="38"/>
      <c r="E31" s="38"/>
      <c r="F31" s="38"/>
      <c r="G31" s="39"/>
    </row>
    <row r="32" spans="1:7" ht="126" customHeight="1" x14ac:dyDescent="0.3">
      <c r="A32" s="13" t="s">
        <v>50</v>
      </c>
      <c r="B32" s="3" t="s">
        <v>32</v>
      </c>
      <c r="C32" s="3" t="s">
        <v>27</v>
      </c>
      <c r="D32" s="20">
        <v>560000</v>
      </c>
      <c r="E32" s="13" t="s">
        <v>11</v>
      </c>
      <c r="F32" s="3" t="s">
        <v>51</v>
      </c>
      <c r="G32" s="3"/>
    </row>
    <row r="33" spans="1:7" ht="132.6" customHeight="1" x14ac:dyDescent="0.3">
      <c r="A33" s="13" t="s">
        <v>65</v>
      </c>
      <c r="B33" s="3" t="s">
        <v>32</v>
      </c>
      <c r="C33" s="3" t="s">
        <v>27</v>
      </c>
      <c r="D33" s="20">
        <v>500000</v>
      </c>
      <c r="E33" s="13" t="s">
        <v>11</v>
      </c>
      <c r="F33" s="3" t="s">
        <v>51</v>
      </c>
      <c r="G33" s="13"/>
    </row>
    <row r="34" spans="1:7" ht="17.25" customHeight="1" x14ac:dyDescent="0.3">
      <c r="A34" s="40" t="s">
        <v>15</v>
      </c>
      <c r="B34" s="41"/>
      <c r="C34" s="42"/>
      <c r="D34" s="5">
        <f>SUM(D32:D33)</f>
        <v>1060000</v>
      </c>
      <c r="E34" s="29"/>
      <c r="F34" s="10"/>
      <c r="G34" s="10"/>
    </row>
    <row r="35" spans="1:7" ht="17.25" customHeight="1" x14ac:dyDescent="0.3">
      <c r="A35" s="37" t="s">
        <v>23</v>
      </c>
      <c r="B35" s="38"/>
      <c r="C35" s="38"/>
      <c r="D35" s="38"/>
      <c r="E35" s="38"/>
      <c r="F35" s="38"/>
      <c r="G35" s="39"/>
    </row>
    <row r="36" spans="1:7" ht="133.94999999999999" customHeight="1" x14ac:dyDescent="0.3">
      <c r="A36" s="13" t="s">
        <v>73</v>
      </c>
      <c r="B36" s="3" t="s">
        <v>32</v>
      </c>
      <c r="C36" s="3" t="s">
        <v>27</v>
      </c>
      <c r="D36" s="20">
        <v>97640000</v>
      </c>
      <c r="E36" s="13" t="s">
        <v>11</v>
      </c>
      <c r="F36" s="3" t="s">
        <v>72</v>
      </c>
      <c r="G36" s="30"/>
    </row>
    <row r="37" spans="1:7" ht="18" customHeight="1" x14ac:dyDescent="0.3">
      <c r="A37" s="40" t="s">
        <v>15</v>
      </c>
      <c r="B37" s="41"/>
      <c r="C37" s="42"/>
      <c r="D37" s="5">
        <f>D36</f>
        <v>97640000</v>
      </c>
      <c r="E37" s="26"/>
      <c r="F37" s="10"/>
      <c r="G37" s="10"/>
    </row>
    <row r="38" spans="1:7" ht="18.600000000000001" customHeight="1" x14ac:dyDescent="0.3">
      <c r="A38" s="40" t="s">
        <v>63</v>
      </c>
      <c r="B38" s="41"/>
      <c r="C38" s="42"/>
      <c r="D38" s="5">
        <f>D34+D37</f>
        <v>98700000</v>
      </c>
      <c r="E38" s="26"/>
      <c r="F38" s="10"/>
      <c r="G38" s="10"/>
    </row>
    <row r="39" spans="1:7" ht="17.25" customHeight="1" x14ac:dyDescent="0.3">
      <c r="A39" s="46" t="s">
        <v>41</v>
      </c>
      <c r="B39" s="47"/>
      <c r="C39" s="47"/>
      <c r="D39" s="47"/>
      <c r="E39" s="47"/>
      <c r="F39" s="47"/>
      <c r="G39" s="48"/>
    </row>
    <row r="40" spans="1:7" ht="17.25" customHeight="1" x14ac:dyDescent="0.3">
      <c r="A40" s="37" t="s">
        <v>22</v>
      </c>
      <c r="B40" s="38"/>
      <c r="C40" s="38"/>
      <c r="D40" s="38"/>
      <c r="E40" s="38"/>
      <c r="F40" s="38"/>
      <c r="G40" s="39"/>
    </row>
    <row r="41" spans="1:7" ht="94.5" customHeight="1" x14ac:dyDescent="0.3">
      <c r="A41" s="13" t="s">
        <v>59</v>
      </c>
      <c r="B41" s="17"/>
      <c r="C41" s="13" t="s">
        <v>42</v>
      </c>
      <c r="D41" s="14">
        <v>600000</v>
      </c>
      <c r="E41" s="13" t="s">
        <v>11</v>
      </c>
      <c r="F41" s="3" t="s">
        <v>51</v>
      </c>
      <c r="G41" s="21"/>
    </row>
    <row r="42" spans="1:7" ht="18.75" customHeight="1" x14ac:dyDescent="0.3">
      <c r="A42" s="44" t="s">
        <v>43</v>
      </c>
      <c r="B42" s="45"/>
      <c r="C42" s="45"/>
      <c r="D42" s="5">
        <f>SUM(D39:D41)</f>
        <v>600000</v>
      </c>
      <c r="E42" s="29"/>
      <c r="F42" s="10"/>
      <c r="G42" s="10"/>
    </row>
    <row r="43" spans="1:7" ht="18.75" customHeight="1" x14ac:dyDescent="0.3">
      <c r="A43" s="46" t="s">
        <v>18</v>
      </c>
      <c r="B43" s="47"/>
      <c r="C43" s="47"/>
      <c r="D43" s="47"/>
      <c r="E43" s="47"/>
      <c r="F43" s="47"/>
      <c r="G43" s="48"/>
    </row>
    <row r="44" spans="1:7" x14ac:dyDescent="0.3">
      <c r="A44" s="37" t="s">
        <v>22</v>
      </c>
      <c r="B44" s="38"/>
      <c r="C44" s="38"/>
      <c r="D44" s="38"/>
      <c r="E44" s="38"/>
      <c r="F44" s="38"/>
      <c r="G44" s="39"/>
    </row>
    <row r="45" spans="1:7" ht="148.19999999999999" customHeight="1" x14ac:dyDescent="0.3">
      <c r="A45" s="17" t="s">
        <v>71</v>
      </c>
      <c r="B45" s="17" t="s">
        <v>14</v>
      </c>
      <c r="C45" s="13" t="s">
        <v>12</v>
      </c>
      <c r="D45" s="14">
        <v>2300000</v>
      </c>
      <c r="E45" s="13" t="s">
        <v>11</v>
      </c>
      <c r="F45" s="13" t="s">
        <v>57</v>
      </c>
      <c r="G45" s="3"/>
    </row>
    <row r="46" spans="1:7" ht="17.25" customHeight="1" x14ac:dyDescent="0.3">
      <c r="A46" s="44" t="s">
        <v>19</v>
      </c>
      <c r="B46" s="45"/>
      <c r="C46" s="45"/>
      <c r="D46" s="5">
        <f>D45</f>
        <v>2300000</v>
      </c>
      <c r="E46" s="29"/>
      <c r="F46" s="10"/>
      <c r="G46" s="10"/>
    </row>
    <row r="47" spans="1:7" ht="17.25" customHeight="1" x14ac:dyDescent="0.3">
      <c r="A47" s="44" t="s">
        <v>20</v>
      </c>
      <c r="B47" s="45"/>
      <c r="C47" s="45"/>
      <c r="D47" s="5">
        <f>SUM(D9,D29,D38,D46,D42)</f>
        <v>114925820.72</v>
      </c>
      <c r="E47" s="29"/>
      <c r="F47" s="10"/>
      <c r="G47" s="10"/>
    </row>
    <row r="48" spans="1:7" x14ac:dyDescent="0.3">
      <c r="A48" s="1"/>
      <c r="B48" s="1"/>
      <c r="C48" s="1"/>
      <c r="D48" s="2"/>
      <c r="E48" s="1"/>
      <c r="F48" s="1"/>
      <c r="G48" s="1"/>
    </row>
    <row r="49" spans="1:7" x14ac:dyDescent="0.3">
      <c r="A49" s="43" t="s">
        <v>74</v>
      </c>
      <c r="B49" s="43"/>
      <c r="C49" s="43"/>
      <c r="D49" s="43"/>
      <c r="E49" s="43"/>
      <c r="F49" s="43"/>
      <c r="G49" s="43"/>
    </row>
    <row r="50" spans="1:7" x14ac:dyDescent="0.3">
      <c r="A50" s="28"/>
      <c r="B50" s="28"/>
      <c r="C50" s="28"/>
      <c r="D50" s="27"/>
      <c r="E50" s="28"/>
      <c r="F50" s="28"/>
      <c r="G50" s="28"/>
    </row>
    <row r="51" spans="1:7" x14ac:dyDescent="0.3">
      <c r="A51" s="43" t="s">
        <v>75</v>
      </c>
      <c r="B51" s="43"/>
      <c r="C51" s="43"/>
      <c r="D51" s="43"/>
      <c r="E51" s="43"/>
      <c r="F51" s="43"/>
      <c r="G51" s="43"/>
    </row>
    <row r="52" spans="1:7" x14ac:dyDescent="0.3">
      <c r="A52" s="23"/>
      <c r="B52" s="23"/>
      <c r="C52" s="23"/>
      <c r="D52" s="24"/>
      <c r="E52" s="23"/>
      <c r="F52" s="23"/>
      <c r="G52" s="23"/>
    </row>
    <row r="53" spans="1:7" x14ac:dyDescent="0.3">
      <c r="A53" s="43" t="s">
        <v>77</v>
      </c>
      <c r="B53" s="43"/>
      <c r="C53" s="43"/>
      <c r="D53" s="43"/>
      <c r="E53" s="43"/>
      <c r="F53" s="43"/>
      <c r="G53" s="43"/>
    </row>
  </sheetData>
  <mergeCells count="28">
    <mergeCell ref="A9:C9"/>
    <mergeCell ref="A1:G1"/>
    <mergeCell ref="A2:G2"/>
    <mergeCell ref="A3:G3"/>
    <mergeCell ref="A6:G6"/>
    <mergeCell ref="A7:G7"/>
    <mergeCell ref="A38:C38"/>
    <mergeCell ref="A10:G10"/>
    <mergeCell ref="A11:G11"/>
    <mergeCell ref="A17:C17"/>
    <mergeCell ref="A18:G18"/>
    <mergeCell ref="A28:C28"/>
    <mergeCell ref="A29:C29"/>
    <mergeCell ref="A30:G30"/>
    <mergeCell ref="A31:G31"/>
    <mergeCell ref="A34:C34"/>
    <mergeCell ref="A35:G35"/>
    <mergeCell ref="A37:C37"/>
    <mergeCell ref="A47:C47"/>
    <mergeCell ref="A49:G49"/>
    <mergeCell ref="A51:G51"/>
    <mergeCell ref="A53:G53"/>
    <mergeCell ref="A39:G39"/>
    <mergeCell ref="A40:G40"/>
    <mergeCell ref="A42:C42"/>
    <mergeCell ref="A43:G43"/>
    <mergeCell ref="A44:G44"/>
    <mergeCell ref="A46:C46"/>
  </mergeCells>
  <pageMargins left="0.70866141732283472" right="0.31496062992125984" top="0.35433070866141736" bottom="0.35433070866141736" header="0.31496062992125984" footer="0.31496062992125984"/>
  <pageSetup paperSize="9" scale="85" orientation="portrait" r:id="rId1"/>
  <rowBreaks count="2" manualBreakCount="2">
    <brk id="24" max="6" man="1"/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01.02.2019</vt:lpstr>
      <vt:lpstr>14.01.2019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2019-09-11T09:32:37Z</dcterms:modified>
</cp:coreProperties>
</file>