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I143" i="1" l="1"/>
  <c r="I142" i="1"/>
  <c r="I141" i="1"/>
  <c r="H140" i="1"/>
  <c r="G140" i="1"/>
  <c r="G144" i="1" s="1"/>
  <c r="I138" i="1"/>
  <c r="I137" i="1"/>
  <c r="I136" i="1"/>
  <c r="H135" i="1"/>
  <c r="G135" i="1"/>
  <c r="I133" i="1"/>
  <c r="H132" i="1"/>
  <c r="G132" i="1"/>
  <c r="G139" i="1" s="1"/>
  <c r="H129" i="1"/>
  <c r="G129" i="1"/>
  <c r="I128" i="1"/>
  <c r="H127" i="1"/>
  <c r="I127" i="1" s="1"/>
  <c r="G127" i="1"/>
  <c r="I126" i="1"/>
  <c r="H125" i="1"/>
  <c r="G125" i="1"/>
  <c r="I124" i="1"/>
  <c r="I123" i="1"/>
  <c r="I122" i="1"/>
  <c r="H121" i="1"/>
  <c r="I121" i="1" s="1"/>
  <c r="G121" i="1"/>
  <c r="H116" i="1"/>
  <c r="H112" i="1"/>
  <c r="H108" i="1"/>
  <c r="H104" i="1"/>
  <c r="H102" i="1"/>
  <c r="H100" i="1"/>
  <c r="H98" i="1"/>
  <c r="H94" i="1"/>
  <c r="H90" i="1"/>
  <c r="H86" i="1"/>
  <c r="I84" i="1"/>
  <c r="H83" i="1"/>
  <c r="G83" i="1"/>
  <c r="I83" i="1" s="1"/>
  <c r="I82" i="1"/>
  <c r="H81" i="1"/>
  <c r="G81" i="1"/>
  <c r="I80" i="1"/>
  <c r="I79" i="1"/>
  <c r="I78" i="1"/>
  <c r="H77" i="1"/>
  <c r="G77" i="1"/>
  <c r="I77" i="1" s="1"/>
  <c r="I76" i="1"/>
  <c r="I75" i="1"/>
  <c r="I74" i="1"/>
  <c r="H73" i="1"/>
  <c r="G73" i="1"/>
  <c r="H72" i="1"/>
  <c r="I72" i="1" s="1"/>
  <c r="H70" i="1"/>
  <c r="I70" i="1" s="1"/>
  <c r="H69" i="1"/>
  <c r="I69" i="1" s="1"/>
  <c r="G68" i="1"/>
  <c r="H63" i="1"/>
  <c r="H61" i="1"/>
  <c r="H52" i="1"/>
  <c r="H48" i="1"/>
  <c r="H46" i="1"/>
  <c r="H41" i="1"/>
  <c r="H39" i="1"/>
  <c r="H37" i="1"/>
  <c r="H30" i="1"/>
  <c r="H25" i="1"/>
  <c r="H20" i="1"/>
  <c r="H18" i="1"/>
  <c r="H16" i="1"/>
  <c r="H12" i="1"/>
  <c r="H7" i="1"/>
  <c r="H3" i="1"/>
  <c r="H68" i="1" l="1"/>
  <c r="H85" i="1" s="1"/>
  <c r="G85" i="1"/>
  <c r="I81" i="1"/>
  <c r="G131" i="1"/>
  <c r="I125" i="1"/>
  <c r="H139" i="1"/>
  <c r="I139" i="1" s="1"/>
  <c r="I135" i="1"/>
  <c r="I140" i="1"/>
  <c r="I85" i="1"/>
  <c r="I73" i="1"/>
  <c r="H131" i="1"/>
  <c r="I131" i="1" s="1"/>
  <c r="I132" i="1"/>
  <c r="H144" i="1"/>
  <c r="I144" i="1" s="1"/>
  <c r="I68" i="1" l="1"/>
  <c r="G145" i="1"/>
  <c r="H145" i="1"/>
  <c r="I145" i="1" s="1"/>
</calcChain>
</file>

<file path=xl/sharedStrings.xml><?xml version="1.0" encoding="utf-8"?>
<sst xmlns="http://schemas.openxmlformats.org/spreadsheetml/2006/main" count="177" uniqueCount="58">
  <si>
    <t>№</t>
  </si>
  <si>
    <t>Назва установи</t>
  </si>
  <si>
    <t>Водойми загальнодержавного значення</t>
  </si>
  <si>
    <t>Вид та вік</t>
  </si>
  <si>
    <t>Маса</t>
  </si>
  <si>
    <t>План</t>
  </si>
  <si>
    <t>Факт</t>
  </si>
  <si>
    <t>% виконання</t>
  </si>
  <si>
    <t>г</t>
  </si>
  <si>
    <t>тис.екз</t>
  </si>
  <si>
    <t>ДУ «Новокаховський рибоводний завод частикових риб»</t>
  </si>
  <si>
    <t>Каховське водосховище,                     р. Нижній Дніпро  (Херсонська обл.)</t>
  </si>
  <si>
    <t>Дволітка:</t>
  </si>
  <si>
    <t>Короп</t>
  </si>
  <si>
    <t>Товстолобик</t>
  </si>
  <si>
    <t>Білий амур</t>
  </si>
  <si>
    <t>Цьоголітки:</t>
  </si>
  <si>
    <t>Б. товстолобик</t>
  </si>
  <si>
    <t>С. товстолобик</t>
  </si>
  <si>
    <t>Мальки:</t>
  </si>
  <si>
    <t>Щука</t>
  </si>
  <si>
    <t>Судак</t>
  </si>
  <si>
    <t xml:space="preserve">Сом </t>
  </si>
  <si>
    <t>Сом</t>
  </si>
  <si>
    <t>Каховське водосховище (Дніпропетровська обл.)</t>
  </si>
  <si>
    <t>Каховське водосховище (Запорізька обл.)</t>
  </si>
  <si>
    <t>б. товстолобик</t>
  </si>
  <si>
    <t>с. товстолобик</t>
  </si>
  <si>
    <t>Київське водосховище (Київська обл.)</t>
  </si>
  <si>
    <t xml:space="preserve">Щука </t>
  </si>
  <si>
    <t>р. Південний Буг,  Дніпро-Бузька гирлова система (Миколаївська обл.)</t>
  </si>
  <si>
    <t>Цьоголітка:</t>
  </si>
  <si>
    <t>Кременчуцьке водосховище (Черкаська обл.)</t>
  </si>
  <si>
    <t>Дністровське водосховище             (Хмельницька обл.)</t>
  </si>
  <si>
    <t>р. Десна    р. Сейм, р. Шостка  (Сумська обл.)</t>
  </si>
  <si>
    <t>Фактичне виконання плану за видами</t>
  </si>
  <si>
    <t>Всього</t>
  </si>
  <si>
    <t>ДУ «Херсонський виробничо-експерементальний завод по розведенню молоді частикових риб»</t>
  </si>
  <si>
    <t>Канівське водосховище (Київська обл.)</t>
  </si>
  <si>
    <t>Пониззя р. Дніпро, р. Чайка, р. Конка, (Херсонська обл.)</t>
  </si>
  <si>
    <t>Рослиноїдних та коропа</t>
  </si>
  <si>
    <t>Чотирьохлітка:</t>
  </si>
  <si>
    <t>р. Сула, Кременчуцьке в-ще (Полтавська обл.)</t>
  </si>
  <si>
    <t>р. Десна  Канівське    в-ще (Київська обл.)</t>
  </si>
  <si>
    <t>р. Сугоклея (Кіровоградська обл.)</t>
  </si>
  <si>
    <t>р. Південний Буг (Вінницька область)</t>
  </si>
  <si>
    <t>щука</t>
  </si>
  <si>
    <t>ДУ «Виробничо-експерементальний дніпровський осетровий рибовідтворювальний завод ім. академіка С.Т. Артющика»</t>
  </si>
  <si>
    <t>Пониззя р.Дніпро, район Широке плесо (Херсонська обл.)</t>
  </si>
  <si>
    <t>Стерлядь, севрюга</t>
  </si>
  <si>
    <t>Російський осетр</t>
  </si>
  <si>
    <t>Дніпро-Бузький лиман, район піщаний кар′єр  (Херсонська обл.)</t>
  </si>
  <si>
    <t>ДУ «Рибоводний форелевий завод «Лопушно»</t>
  </si>
  <si>
    <t xml:space="preserve">р.Серет, р.Черемош, р.Прут (Чернівецька обл.) </t>
  </si>
  <si>
    <t>Дунайський лосось</t>
  </si>
  <si>
    <t>Форель райдужна</t>
  </si>
  <si>
    <t>Форель струмкова</t>
  </si>
  <si>
    <t>РАЗОМ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</si>
</sst>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charset val="204"/>
      <scheme val="minor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3" tint="0.39997558519241921"/>
      <name val="Times New Roman"/>
      <family val="1"/>
      <charset val="204"/>
    </font>
    <font>
      <sz val="11"/>
      <color theme="8" tint="-0.249977111117893"/>
      <name val="Calibri"/>
      <family val="2"/>
      <charset val="204"/>
      <scheme val="minor"/>
    </font>
    <font>
      <b/>
      <sz val="11"/>
      <color rgb="FF00206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0" fillId="0" borderId="0" xfId="0" applyFont="1"/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164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top" wrapText="1"/>
    </xf>
    <xf numFmtId="164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vertical="top" wrapText="1"/>
    </xf>
    <xf numFmtId="164" fontId="4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top" wrapText="1"/>
    </xf>
    <xf numFmtId="164" fontId="2" fillId="0" borderId="1" xfId="0" applyNumberFormat="1" applyFont="1" applyBorder="1" applyAlignment="1">
      <alignment horizontal="center" vertical="top" wrapText="1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top" wrapText="1"/>
    </xf>
    <xf numFmtId="164" fontId="2" fillId="0" borderId="1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vertical="top" wrapText="1"/>
    </xf>
    <xf numFmtId="164" fontId="2" fillId="0" borderId="3" xfId="0" applyNumberFormat="1" applyFont="1" applyFill="1" applyBorder="1" applyAlignment="1">
      <alignment horizontal="center" vertical="center" wrapText="1"/>
    </xf>
    <xf numFmtId="164" fontId="1" fillId="0" borderId="3" xfId="0" applyNumberFormat="1" applyFont="1" applyFill="1" applyBorder="1" applyAlignment="1">
      <alignment horizontal="center" vertical="center" wrapText="1"/>
    </xf>
    <xf numFmtId="164" fontId="2" fillId="0" borderId="3" xfId="0" applyNumberFormat="1" applyFont="1" applyBorder="1" applyAlignment="1">
      <alignment horizontal="center" vertical="center" wrapText="1"/>
    </xf>
    <xf numFmtId="0" fontId="2" fillId="0" borderId="3" xfId="0" applyFont="1" applyFill="1" applyBorder="1" applyAlignment="1">
      <alignment vertical="top" wrapText="1"/>
    </xf>
    <xf numFmtId="164" fontId="5" fillId="0" borderId="1" xfId="0" applyNumberFormat="1" applyFont="1" applyBorder="1" applyAlignment="1">
      <alignment horizontal="center" vertical="top" wrapText="1"/>
    </xf>
    <xf numFmtId="164" fontId="5" fillId="0" borderId="1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6" fillId="0" borderId="0" xfId="0" applyFont="1"/>
    <xf numFmtId="0" fontId="7" fillId="0" borderId="10" xfId="0" applyFont="1" applyBorder="1" applyAlignment="1">
      <alignment vertical="top" wrapText="1"/>
    </xf>
    <xf numFmtId="0" fontId="7" fillId="0" borderId="13" xfId="0" applyFont="1" applyBorder="1" applyAlignment="1">
      <alignment vertical="top" wrapText="1"/>
    </xf>
    <xf numFmtId="0" fontId="7" fillId="0" borderId="14" xfId="0" applyFont="1" applyBorder="1" applyAlignment="1">
      <alignment vertical="top" wrapText="1"/>
    </xf>
    <xf numFmtId="164" fontId="7" fillId="0" borderId="1" xfId="0" applyNumberFormat="1" applyFont="1" applyBorder="1" applyAlignment="1">
      <alignment horizontal="center" vertical="top" wrapText="1"/>
    </xf>
    <xf numFmtId="164" fontId="7" fillId="0" borderId="1" xfId="0" applyNumberFormat="1" applyFont="1" applyBorder="1" applyAlignment="1">
      <alignment horizontal="center" vertical="top" wrapText="1"/>
    </xf>
    <xf numFmtId="0" fontId="7" fillId="0" borderId="8" xfId="0" applyFont="1" applyBorder="1" applyAlignment="1">
      <alignment vertical="top" wrapText="1"/>
    </xf>
    <xf numFmtId="0" fontId="7" fillId="0" borderId="11" xfId="0" applyFont="1" applyBorder="1" applyAlignment="1">
      <alignment vertical="top" wrapText="1"/>
    </xf>
    <xf numFmtId="0" fontId="7" fillId="0" borderId="12" xfId="0" applyFont="1" applyBorder="1" applyAlignment="1">
      <alignment vertical="top" wrapText="1"/>
    </xf>
    <xf numFmtId="0" fontId="7" fillId="0" borderId="10" xfId="0" applyFont="1" applyBorder="1" applyAlignment="1">
      <alignment vertical="top" wrapText="1"/>
    </xf>
    <xf numFmtId="0" fontId="7" fillId="0" borderId="13" xfId="0" applyFont="1" applyBorder="1" applyAlignment="1">
      <alignment vertical="top" wrapText="1"/>
    </xf>
    <xf numFmtId="0" fontId="7" fillId="0" borderId="14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0" fontId="1" fillId="0" borderId="5" xfId="0" applyFont="1" applyBorder="1" applyAlignment="1">
      <alignment vertical="top" wrapText="1"/>
    </xf>
    <xf numFmtId="0" fontId="1" fillId="0" borderId="6" xfId="0" applyFont="1" applyBorder="1" applyAlignment="1">
      <alignment vertical="top" wrapText="1"/>
    </xf>
    <xf numFmtId="0" fontId="1" fillId="0" borderId="7" xfId="0" applyFont="1" applyBorder="1" applyAlignment="1">
      <alignment vertical="top" wrapText="1"/>
    </xf>
    <xf numFmtId="164" fontId="2" fillId="0" borderId="4" xfId="0" applyNumberFormat="1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8" xfId="0" applyFont="1" applyFill="1" applyBorder="1" applyAlignment="1">
      <alignment horizontal="left" vertical="top" wrapText="1"/>
    </xf>
    <xf numFmtId="0" fontId="1" fillId="0" borderId="9" xfId="0" applyFont="1" applyFill="1" applyBorder="1" applyAlignment="1">
      <alignment horizontal="left" vertical="top" wrapText="1"/>
    </xf>
    <xf numFmtId="0" fontId="1" fillId="0" borderId="10" xfId="0" applyFont="1" applyFill="1" applyBorder="1" applyAlignment="1">
      <alignment horizontal="left" vertical="top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left" vertical="center" wrapText="1"/>
    </xf>
    <xf numFmtId="0" fontId="1" fillId="0" borderId="6" xfId="0" applyFont="1" applyFill="1" applyBorder="1" applyAlignment="1">
      <alignment horizontal="left" vertical="center" wrapText="1"/>
    </xf>
    <xf numFmtId="0" fontId="1" fillId="0" borderId="7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top" wrapText="1"/>
    </xf>
    <xf numFmtId="0" fontId="2" fillId="0" borderId="4" xfId="0" applyFont="1" applyFill="1" applyBorder="1" applyAlignment="1">
      <alignment horizontal="left" vertical="top" wrapText="1"/>
    </xf>
    <xf numFmtId="0" fontId="2" fillId="0" borderId="3" xfId="0" applyFont="1" applyFill="1" applyBorder="1" applyAlignment="1">
      <alignment horizontal="left" vertical="top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164" fontId="2" fillId="0" borderId="3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top" wrapText="1"/>
    </xf>
    <xf numFmtId="164" fontId="2" fillId="0" borderId="2" xfId="0" applyNumberFormat="1" applyFont="1" applyFill="1" applyBorder="1" applyAlignment="1">
      <alignment horizontal="center" vertical="center" wrapText="1"/>
    </xf>
    <xf numFmtId="0" fontId="0" fillId="0" borderId="3" xfId="0" applyBorder="1"/>
    <xf numFmtId="0" fontId="1" fillId="0" borderId="4" xfId="0" applyFont="1" applyFill="1" applyBorder="1" applyAlignment="1">
      <alignment horizontal="center" vertical="center" wrapText="1"/>
    </xf>
    <xf numFmtId="0" fontId="0" fillId="0" borderId="4" xfId="0" applyBorder="1"/>
    <xf numFmtId="0" fontId="2" fillId="0" borderId="2" xfId="0" applyFont="1" applyFill="1" applyBorder="1" applyAlignment="1">
      <alignment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7"/>
  <sheetViews>
    <sheetView tabSelected="1" topLeftCell="B1" workbookViewId="0">
      <selection activeCell="J1" sqref="J1"/>
    </sheetView>
  </sheetViews>
  <sheetFormatPr defaultRowHeight="15" x14ac:dyDescent="0.25"/>
  <cols>
    <col min="1" max="1" width="9.140625" hidden="1" customWidth="1"/>
    <col min="2" max="2" width="3.85546875" customWidth="1"/>
    <col min="3" max="3" width="26.42578125" customWidth="1"/>
    <col min="4" max="4" width="27.85546875" customWidth="1"/>
    <col min="5" max="5" width="22.42578125" bestFit="1" customWidth="1"/>
    <col min="6" max="6" width="6.140625" bestFit="1" customWidth="1"/>
    <col min="7" max="8" width="8.42578125" bestFit="1" customWidth="1"/>
    <col min="9" max="9" width="14.7109375" bestFit="1" customWidth="1"/>
  </cols>
  <sheetData>
    <row r="1" spans="2:9" s="1" customFormat="1" ht="17.25" customHeight="1" x14ac:dyDescent="0.25">
      <c r="B1" s="85" t="s">
        <v>0</v>
      </c>
      <c r="C1" s="86" t="s">
        <v>1</v>
      </c>
      <c r="D1" s="87" t="s">
        <v>2</v>
      </c>
      <c r="E1" s="89" t="s">
        <v>3</v>
      </c>
      <c r="F1" s="2" t="s">
        <v>4</v>
      </c>
      <c r="G1" s="3" t="s">
        <v>5</v>
      </c>
      <c r="H1" s="4" t="s">
        <v>6</v>
      </c>
      <c r="I1" s="89" t="s">
        <v>7</v>
      </c>
    </row>
    <row r="2" spans="2:9" s="1" customFormat="1" ht="23.25" customHeight="1" x14ac:dyDescent="0.25">
      <c r="B2" s="85"/>
      <c r="C2" s="86"/>
      <c r="D2" s="88"/>
      <c r="E2" s="89"/>
      <c r="F2" s="2" t="s">
        <v>8</v>
      </c>
      <c r="G2" s="5" t="s">
        <v>9</v>
      </c>
      <c r="H2" s="2" t="s">
        <v>9</v>
      </c>
      <c r="I2" s="89"/>
    </row>
    <row r="3" spans="2:9" s="1" customFormat="1" ht="20.25" customHeight="1" x14ac:dyDescent="0.25">
      <c r="B3" s="81">
        <v>1</v>
      </c>
      <c r="C3" s="49" t="s">
        <v>10</v>
      </c>
      <c r="D3" s="49" t="s">
        <v>11</v>
      </c>
      <c r="E3" s="6" t="s">
        <v>12</v>
      </c>
      <c r="F3" s="64">
        <v>100</v>
      </c>
      <c r="G3" s="5"/>
      <c r="H3" s="5">
        <f>H4+H5+H6</f>
        <v>600.79900000000009</v>
      </c>
      <c r="I3" s="5"/>
    </row>
    <row r="4" spans="2:9" s="1" customFormat="1" ht="20.25" customHeight="1" x14ac:dyDescent="0.25">
      <c r="B4" s="82"/>
      <c r="C4" s="50"/>
      <c r="D4" s="50"/>
      <c r="E4" s="7" t="s">
        <v>13</v>
      </c>
      <c r="F4" s="65"/>
      <c r="G4" s="8"/>
      <c r="H4" s="8">
        <v>120.12</v>
      </c>
      <c r="I4" s="8"/>
    </row>
    <row r="5" spans="2:9" s="1" customFormat="1" ht="20.25" customHeight="1" x14ac:dyDescent="0.25">
      <c r="B5" s="82"/>
      <c r="C5" s="50"/>
      <c r="D5" s="50"/>
      <c r="E5" s="7" t="s">
        <v>14</v>
      </c>
      <c r="F5" s="65"/>
      <c r="G5" s="8"/>
      <c r="H5" s="8">
        <v>428.48399999999998</v>
      </c>
      <c r="I5" s="8"/>
    </row>
    <row r="6" spans="2:9" s="1" customFormat="1" ht="20.25" customHeight="1" x14ac:dyDescent="0.25">
      <c r="B6" s="82"/>
      <c r="C6" s="50"/>
      <c r="D6" s="50"/>
      <c r="E6" s="7" t="s">
        <v>15</v>
      </c>
      <c r="F6" s="66"/>
      <c r="G6" s="8"/>
      <c r="H6" s="8">
        <v>52.195</v>
      </c>
      <c r="I6" s="8"/>
    </row>
    <row r="7" spans="2:9" s="1" customFormat="1" ht="20.25" customHeight="1" x14ac:dyDescent="0.25">
      <c r="B7" s="82"/>
      <c r="C7" s="50"/>
      <c r="D7" s="50"/>
      <c r="E7" s="6" t="s">
        <v>16</v>
      </c>
      <c r="F7" s="64">
        <v>25</v>
      </c>
      <c r="G7" s="5"/>
      <c r="H7" s="5">
        <f>H8+H9+H10+H11</f>
        <v>761.32</v>
      </c>
      <c r="I7" s="5"/>
    </row>
    <row r="8" spans="2:9" s="1" customFormat="1" ht="20.25" customHeight="1" x14ac:dyDescent="0.25">
      <c r="B8" s="82"/>
      <c r="C8" s="50"/>
      <c r="D8" s="50"/>
      <c r="E8" s="7" t="s">
        <v>13</v>
      </c>
      <c r="F8" s="65"/>
      <c r="G8" s="8"/>
      <c r="H8" s="8">
        <v>60.2</v>
      </c>
      <c r="I8" s="8"/>
    </row>
    <row r="9" spans="2:9" s="1" customFormat="1" ht="20.25" customHeight="1" x14ac:dyDescent="0.25">
      <c r="B9" s="82"/>
      <c r="C9" s="50"/>
      <c r="D9" s="50"/>
      <c r="E9" s="7" t="s">
        <v>17</v>
      </c>
      <c r="F9" s="65"/>
      <c r="G9" s="8"/>
      <c r="H9" s="8">
        <v>378.2</v>
      </c>
      <c r="I9" s="8"/>
    </row>
    <row r="10" spans="2:9" s="1" customFormat="1" ht="20.25" customHeight="1" x14ac:dyDescent="0.25">
      <c r="B10" s="82"/>
      <c r="C10" s="50"/>
      <c r="D10" s="50"/>
      <c r="E10" s="7" t="s">
        <v>18</v>
      </c>
      <c r="F10" s="65"/>
      <c r="G10" s="8"/>
      <c r="H10" s="8">
        <v>235.96</v>
      </c>
      <c r="I10" s="8"/>
    </row>
    <row r="11" spans="2:9" s="1" customFormat="1" ht="20.25" customHeight="1" x14ac:dyDescent="0.25">
      <c r="B11" s="82"/>
      <c r="C11" s="50"/>
      <c r="D11" s="50"/>
      <c r="E11" s="7" t="s">
        <v>15</v>
      </c>
      <c r="F11" s="66"/>
      <c r="G11" s="8"/>
      <c r="H11" s="8">
        <v>86.96</v>
      </c>
      <c r="I11" s="8"/>
    </row>
    <row r="12" spans="2:9" s="1" customFormat="1" ht="30" customHeight="1" x14ac:dyDescent="0.25">
      <c r="B12" s="82"/>
      <c r="C12" s="50"/>
      <c r="D12" s="50"/>
      <c r="E12" s="9" t="s">
        <v>19</v>
      </c>
      <c r="F12" s="84">
        <v>0.1</v>
      </c>
      <c r="G12" s="10"/>
      <c r="H12" s="10">
        <f>H13+H14+H15</f>
        <v>1394.5429999999999</v>
      </c>
      <c r="I12" s="10"/>
    </row>
    <row r="13" spans="2:9" s="1" customFormat="1" x14ac:dyDescent="0.25">
      <c r="B13" s="82"/>
      <c r="C13" s="50"/>
      <c r="D13" s="50"/>
      <c r="E13" s="11" t="s">
        <v>20</v>
      </c>
      <c r="F13" s="84"/>
      <c r="G13" s="12"/>
      <c r="H13" s="12">
        <v>1130.8</v>
      </c>
      <c r="I13" s="12"/>
    </row>
    <row r="14" spans="2:9" s="1" customFormat="1" x14ac:dyDescent="0.25">
      <c r="B14" s="82"/>
      <c r="C14" s="50"/>
      <c r="D14" s="50"/>
      <c r="E14" s="11" t="s">
        <v>21</v>
      </c>
      <c r="F14" s="84"/>
      <c r="G14" s="12"/>
      <c r="H14" s="12">
        <v>212.55</v>
      </c>
      <c r="I14" s="12"/>
    </row>
    <row r="15" spans="2:9" s="1" customFormat="1" x14ac:dyDescent="0.25">
      <c r="B15" s="82"/>
      <c r="C15" s="50"/>
      <c r="D15" s="50"/>
      <c r="E15" s="11" t="s">
        <v>22</v>
      </c>
      <c r="F15" s="84"/>
      <c r="G15" s="12"/>
      <c r="H15" s="12">
        <v>51.192999999999998</v>
      </c>
      <c r="I15" s="12"/>
    </row>
    <row r="16" spans="2:9" s="1" customFormat="1" x14ac:dyDescent="0.25">
      <c r="B16" s="82"/>
      <c r="C16" s="50"/>
      <c r="D16" s="50"/>
      <c r="E16" s="6" t="s">
        <v>16</v>
      </c>
      <c r="F16" s="64">
        <v>100</v>
      </c>
      <c r="G16" s="5"/>
      <c r="H16" s="5">
        <f>H17</f>
        <v>20.341999999999999</v>
      </c>
      <c r="I16" s="5"/>
    </row>
    <row r="17" spans="2:9" s="1" customFormat="1" x14ac:dyDescent="0.25">
      <c r="B17" s="82"/>
      <c r="C17" s="50"/>
      <c r="D17" s="50"/>
      <c r="E17" s="7" t="s">
        <v>20</v>
      </c>
      <c r="F17" s="66"/>
      <c r="G17" s="8"/>
      <c r="H17" s="8">
        <v>20.341999999999999</v>
      </c>
      <c r="I17" s="8"/>
    </row>
    <row r="18" spans="2:9" s="1" customFormat="1" x14ac:dyDescent="0.25">
      <c r="B18" s="82"/>
      <c r="C18" s="50"/>
      <c r="D18" s="50"/>
      <c r="E18" s="6" t="s">
        <v>16</v>
      </c>
      <c r="F18" s="64">
        <v>100</v>
      </c>
      <c r="G18" s="5"/>
      <c r="H18" s="13">
        <f>H19</f>
        <v>10.449</v>
      </c>
      <c r="I18" s="5"/>
    </row>
    <row r="19" spans="2:9" s="1" customFormat="1" x14ac:dyDescent="0.25">
      <c r="B19" s="82"/>
      <c r="C19" s="50"/>
      <c r="D19" s="51"/>
      <c r="E19" s="7" t="s">
        <v>23</v>
      </c>
      <c r="F19" s="66"/>
      <c r="G19" s="8"/>
      <c r="H19" s="14">
        <v>10.449</v>
      </c>
      <c r="I19" s="8"/>
    </row>
    <row r="20" spans="2:9" s="1" customFormat="1" x14ac:dyDescent="0.25">
      <c r="B20" s="82"/>
      <c r="C20" s="50"/>
      <c r="D20" s="49" t="s">
        <v>24</v>
      </c>
      <c r="E20" s="6" t="s">
        <v>16</v>
      </c>
      <c r="F20" s="64">
        <v>25</v>
      </c>
      <c r="G20" s="5"/>
      <c r="H20" s="5">
        <f>H21+H22+H23+H24</f>
        <v>250.4</v>
      </c>
      <c r="I20" s="5"/>
    </row>
    <row r="21" spans="2:9" s="1" customFormat="1" x14ac:dyDescent="0.25">
      <c r="B21" s="82"/>
      <c r="C21" s="50"/>
      <c r="D21" s="50"/>
      <c r="E21" s="7" t="s">
        <v>13</v>
      </c>
      <c r="F21" s="65"/>
      <c r="G21" s="8"/>
      <c r="H21" s="8">
        <v>2.52</v>
      </c>
      <c r="I21" s="8"/>
    </row>
    <row r="22" spans="2:9" s="1" customFormat="1" ht="30" x14ac:dyDescent="0.25">
      <c r="B22" s="82"/>
      <c r="C22" s="50"/>
      <c r="D22" s="50"/>
      <c r="E22" s="7" t="s">
        <v>17</v>
      </c>
      <c r="F22" s="65"/>
      <c r="G22" s="8"/>
      <c r="H22" s="8">
        <v>116.12</v>
      </c>
      <c r="I22" s="8"/>
    </row>
    <row r="23" spans="2:9" s="1" customFormat="1" ht="30" x14ac:dyDescent="0.25">
      <c r="B23" s="82"/>
      <c r="C23" s="50"/>
      <c r="D23" s="50"/>
      <c r="E23" s="7" t="s">
        <v>18</v>
      </c>
      <c r="F23" s="65"/>
      <c r="G23" s="8"/>
      <c r="H23" s="8">
        <v>105.16</v>
      </c>
      <c r="I23" s="8"/>
    </row>
    <row r="24" spans="2:9" s="1" customFormat="1" x14ac:dyDescent="0.25">
      <c r="B24" s="82"/>
      <c r="C24" s="50"/>
      <c r="D24" s="51"/>
      <c r="E24" s="7" t="s">
        <v>15</v>
      </c>
      <c r="F24" s="66"/>
      <c r="G24" s="8"/>
      <c r="H24" s="8">
        <v>26.6</v>
      </c>
      <c r="I24" s="8"/>
    </row>
    <row r="25" spans="2:9" s="1" customFormat="1" x14ac:dyDescent="0.25">
      <c r="B25" s="82"/>
      <c r="C25" s="50"/>
      <c r="D25" s="49" t="s">
        <v>25</v>
      </c>
      <c r="E25" s="6" t="s">
        <v>16</v>
      </c>
      <c r="F25" s="64">
        <v>25</v>
      </c>
      <c r="G25" s="5"/>
      <c r="H25" s="5">
        <f>H26+H27+H28+H29</f>
        <v>250.78200000000001</v>
      </c>
      <c r="I25" s="5"/>
    </row>
    <row r="26" spans="2:9" s="1" customFormat="1" x14ac:dyDescent="0.25">
      <c r="B26" s="82"/>
      <c r="C26" s="50"/>
      <c r="D26" s="50"/>
      <c r="E26" s="7" t="s">
        <v>13</v>
      </c>
      <c r="F26" s="65"/>
      <c r="G26" s="8"/>
      <c r="H26" s="8">
        <v>2.4620000000000002</v>
      </c>
      <c r="I26" s="8"/>
    </row>
    <row r="27" spans="2:9" s="1" customFormat="1" ht="30" x14ac:dyDescent="0.25">
      <c r="B27" s="82"/>
      <c r="C27" s="50"/>
      <c r="D27" s="50"/>
      <c r="E27" s="7" t="s">
        <v>26</v>
      </c>
      <c r="F27" s="65"/>
      <c r="G27" s="8"/>
      <c r="H27" s="8">
        <v>119.84</v>
      </c>
      <c r="I27" s="8"/>
    </row>
    <row r="28" spans="2:9" s="1" customFormat="1" x14ac:dyDescent="0.25">
      <c r="B28" s="82"/>
      <c r="C28" s="50"/>
      <c r="D28" s="50"/>
      <c r="E28" s="7" t="s">
        <v>27</v>
      </c>
      <c r="F28" s="65"/>
      <c r="G28" s="8"/>
      <c r="H28" s="8">
        <v>103</v>
      </c>
      <c r="I28" s="8"/>
    </row>
    <row r="29" spans="2:9" s="1" customFormat="1" x14ac:dyDescent="0.25">
      <c r="B29" s="82"/>
      <c r="C29" s="50"/>
      <c r="D29" s="50"/>
      <c r="E29" s="7" t="s">
        <v>15</v>
      </c>
      <c r="F29" s="66"/>
      <c r="G29" s="8"/>
      <c r="H29" s="8">
        <v>25.48</v>
      </c>
      <c r="I29" s="8"/>
    </row>
    <row r="30" spans="2:9" s="1" customFormat="1" ht="19.5" customHeight="1" x14ac:dyDescent="0.25">
      <c r="B30" s="82"/>
      <c r="C30" s="50"/>
      <c r="D30" s="50"/>
      <c r="E30" s="9" t="s">
        <v>19</v>
      </c>
      <c r="F30" s="79">
        <v>0.1</v>
      </c>
      <c r="G30" s="10"/>
      <c r="H30" s="10">
        <f>H31</f>
        <v>150</v>
      </c>
      <c r="I30" s="10"/>
    </row>
    <row r="31" spans="2:9" s="1" customFormat="1" ht="14.25" customHeight="1" x14ac:dyDescent="0.25">
      <c r="B31" s="82"/>
      <c r="C31" s="50"/>
      <c r="D31" s="51"/>
      <c r="E31" s="11" t="s">
        <v>20</v>
      </c>
      <c r="F31" s="80"/>
      <c r="G31" s="12"/>
      <c r="H31" s="12">
        <v>150</v>
      </c>
      <c r="I31" s="12"/>
    </row>
    <row r="32" spans="2:9" s="1" customFormat="1" ht="12.75" customHeight="1" x14ac:dyDescent="0.25">
      <c r="B32" s="82"/>
      <c r="C32" s="50"/>
      <c r="D32" s="49" t="s">
        <v>28</v>
      </c>
      <c r="E32" s="6" t="s">
        <v>16</v>
      </c>
      <c r="F32" s="64">
        <v>25</v>
      </c>
      <c r="G32" s="5"/>
      <c r="H32" s="5">
        <v>212.08</v>
      </c>
      <c r="I32" s="5"/>
    </row>
    <row r="33" spans="2:9" s="1" customFormat="1" ht="13.5" customHeight="1" x14ac:dyDescent="0.25">
      <c r="B33" s="82"/>
      <c r="C33" s="50"/>
      <c r="D33" s="50"/>
      <c r="E33" s="7" t="s">
        <v>13</v>
      </c>
      <c r="F33" s="65"/>
      <c r="G33" s="8"/>
      <c r="H33" s="8">
        <v>171.56</v>
      </c>
      <c r="I33" s="8"/>
    </row>
    <row r="34" spans="2:9" s="1" customFormat="1" ht="14.25" customHeight="1" x14ac:dyDescent="0.25">
      <c r="B34" s="82"/>
      <c r="C34" s="50"/>
      <c r="D34" s="50"/>
      <c r="E34" s="7" t="s">
        <v>17</v>
      </c>
      <c r="F34" s="65"/>
      <c r="G34" s="8"/>
      <c r="H34" s="8">
        <v>21.32</v>
      </c>
      <c r="I34" s="8"/>
    </row>
    <row r="35" spans="2:9" s="1" customFormat="1" ht="12.75" customHeight="1" x14ac:dyDescent="0.25">
      <c r="B35" s="82"/>
      <c r="C35" s="50"/>
      <c r="D35" s="50"/>
      <c r="E35" s="7" t="s">
        <v>18</v>
      </c>
      <c r="F35" s="65"/>
      <c r="G35" s="8"/>
      <c r="H35" s="8">
        <v>16</v>
      </c>
      <c r="I35" s="8"/>
    </row>
    <row r="36" spans="2:9" s="1" customFormat="1" ht="13.5" customHeight="1" x14ac:dyDescent="0.25">
      <c r="B36" s="82"/>
      <c r="C36" s="50"/>
      <c r="D36" s="50"/>
      <c r="E36" s="7" t="s">
        <v>15</v>
      </c>
      <c r="F36" s="66"/>
      <c r="G36" s="8"/>
      <c r="H36" s="8">
        <v>3.2</v>
      </c>
      <c r="I36" s="8"/>
    </row>
    <row r="37" spans="2:9" s="1" customFormat="1" ht="13.5" customHeight="1" x14ac:dyDescent="0.25">
      <c r="B37" s="82"/>
      <c r="C37" s="50"/>
      <c r="D37" s="50"/>
      <c r="E37" s="6" t="s">
        <v>16</v>
      </c>
      <c r="F37" s="64">
        <v>100</v>
      </c>
      <c r="G37" s="5"/>
      <c r="H37" s="5">
        <f>H38</f>
        <v>5.0129999999999999</v>
      </c>
      <c r="I37" s="5"/>
    </row>
    <row r="38" spans="2:9" s="1" customFormat="1" ht="13.5" customHeight="1" x14ac:dyDescent="0.25">
      <c r="B38" s="82"/>
      <c r="C38" s="50"/>
      <c r="D38" s="50"/>
      <c r="E38" s="7" t="s">
        <v>20</v>
      </c>
      <c r="F38" s="66"/>
      <c r="G38" s="8"/>
      <c r="H38" s="8">
        <v>5.0129999999999999</v>
      </c>
      <c r="I38" s="8"/>
    </row>
    <row r="39" spans="2:9" s="1" customFormat="1" ht="14.25" customHeight="1" x14ac:dyDescent="0.25">
      <c r="B39" s="82"/>
      <c r="C39" s="50"/>
      <c r="D39" s="50"/>
      <c r="E39" s="6" t="s">
        <v>19</v>
      </c>
      <c r="F39" s="52">
        <v>0.1</v>
      </c>
      <c r="G39" s="5"/>
      <c r="H39" s="5">
        <f>H40</f>
        <v>311.3</v>
      </c>
      <c r="I39" s="5"/>
    </row>
    <row r="40" spans="2:9" s="1" customFormat="1" x14ac:dyDescent="0.25">
      <c r="B40" s="82"/>
      <c r="C40" s="50"/>
      <c r="D40" s="51"/>
      <c r="E40" s="7" t="s">
        <v>29</v>
      </c>
      <c r="F40" s="52"/>
      <c r="G40" s="8"/>
      <c r="H40" s="8">
        <v>311.3</v>
      </c>
      <c r="I40" s="8"/>
    </row>
    <row r="41" spans="2:9" s="1" customFormat="1" ht="15" customHeight="1" x14ac:dyDescent="0.25">
      <c r="B41" s="82"/>
      <c r="C41" s="50"/>
      <c r="D41" s="50" t="s">
        <v>30</v>
      </c>
      <c r="E41" s="6" t="s">
        <v>16</v>
      </c>
      <c r="F41" s="64">
        <v>25</v>
      </c>
      <c r="G41" s="5"/>
      <c r="H41" s="5">
        <f>H42+H43+H44+H45</f>
        <v>450.11500000000001</v>
      </c>
      <c r="I41" s="5"/>
    </row>
    <row r="42" spans="2:9" s="1" customFormat="1" x14ac:dyDescent="0.25">
      <c r="B42" s="82"/>
      <c r="C42" s="50"/>
      <c r="D42" s="50"/>
      <c r="E42" s="7" t="s">
        <v>13</v>
      </c>
      <c r="F42" s="65"/>
      <c r="G42" s="8"/>
      <c r="H42" s="8">
        <v>41.843000000000004</v>
      </c>
      <c r="I42" s="8"/>
    </row>
    <row r="43" spans="2:9" s="1" customFormat="1" ht="30" x14ac:dyDescent="0.25">
      <c r="B43" s="82"/>
      <c r="C43" s="50"/>
      <c r="D43" s="50"/>
      <c r="E43" s="7" t="s">
        <v>17</v>
      </c>
      <c r="F43" s="65"/>
      <c r="G43" s="8"/>
      <c r="H43" s="8">
        <v>206.90700000000001</v>
      </c>
      <c r="I43" s="8"/>
    </row>
    <row r="44" spans="2:9" s="1" customFormat="1" ht="30" x14ac:dyDescent="0.25">
      <c r="B44" s="82"/>
      <c r="C44" s="50"/>
      <c r="D44" s="50"/>
      <c r="E44" s="7" t="s">
        <v>18</v>
      </c>
      <c r="F44" s="65"/>
      <c r="G44" s="8"/>
      <c r="H44" s="8">
        <v>148.69499999999999</v>
      </c>
      <c r="I44" s="8"/>
    </row>
    <row r="45" spans="2:9" s="1" customFormat="1" x14ac:dyDescent="0.25">
      <c r="B45" s="82"/>
      <c r="C45" s="50"/>
      <c r="D45" s="50"/>
      <c r="E45" s="7" t="s">
        <v>15</v>
      </c>
      <c r="F45" s="66"/>
      <c r="G45" s="8"/>
      <c r="H45" s="8">
        <v>52.67</v>
      </c>
      <c r="I45" s="8"/>
    </row>
    <row r="46" spans="2:9" s="1" customFormat="1" ht="14.25" customHeight="1" x14ac:dyDescent="0.25">
      <c r="B46" s="82"/>
      <c r="C46" s="50"/>
      <c r="D46" s="50"/>
      <c r="E46" s="6" t="s">
        <v>19</v>
      </c>
      <c r="F46" s="64">
        <v>0.1</v>
      </c>
      <c r="G46" s="5"/>
      <c r="H46" s="5">
        <f>H47</f>
        <v>84.04</v>
      </c>
      <c r="I46" s="5"/>
    </row>
    <row r="47" spans="2:9" s="1" customFormat="1" x14ac:dyDescent="0.25">
      <c r="B47" s="82"/>
      <c r="C47" s="50"/>
      <c r="D47" s="50"/>
      <c r="E47" s="7" t="s">
        <v>21</v>
      </c>
      <c r="F47" s="66"/>
      <c r="G47" s="8"/>
      <c r="H47" s="8">
        <v>84.04</v>
      </c>
      <c r="I47" s="8"/>
    </row>
    <row r="48" spans="2:9" s="1" customFormat="1" x14ac:dyDescent="0.25">
      <c r="B48" s="82"/>
      <c r="C48" s="50"/>
      <c r="D48" s="50"/>
      <c r="E48" s="15" t="s">
        <v>31</v>
      </c>
      <c r="F48" s="16"/>
      <c r="G48" s="17"/>
      <c r="H48" s="17">
        <f>H51+H49+H50</f>
        <v>0</v>
      </c>
      <c r="I48" s="5"/>
    </row>
    <row r="49" spans="2:9" s="1" customFormat="1" x14ac:dyDescent="0.25">
      <c r="B49" s="82"/>
      <c r="C49" s="50"/>
      <c r="D49" s="50"/>
      <c r="E49" s="18" t="s">
        <v>23</v>
      </c>
      <c r="F49" s="56">
        <v>100</v>
      </c>
      <c r="G49" s="19"/>
      <c r="H49" s="19">
        <v>0</v>
      </c>
      <c r="I49" s="8"/>
    </row>
    <row r="50" spans="2:9" s="1" customFormat="1" x14ac:dyDescent="0.25">
      <c r="B50" s="82"/>
      <c r="C50" s="50"/>
      <c r="D50" s="50"/>
      <c r="E50" s="78" t="s">
        <v>20</v>
      </c>
      <c r="F50" s="77"/>
      <c r="G50" s="74"/>
      <c r="H50" s="74">
        <v>0</v>
      </c>
      <c r="I50" s="48"/>
    </row>
    <row r="51" spans="2:9" s="1" customFormat="1" ht="0.75" customHeight="1" x14ac:dyDescent="0.25">
      <c r="B51" s="82"/>
      <c r="C51" s="50"/>
      <c r="D51" s="51"/>
      <c r="E51" s="75"/>
      <c r="F51" s="75"/>
      <c r="G51" s="75"/>
      <c r="H51" s="75"/>
      <c r="I51" s="75"/>
    </row>
    <row r="52" spans="2:9" s="1" customFormat="1" ht="15.75" customHeight="1" x14ac:dyDescent="0.25">
      <c r="B52" s="82"/>
      <c r="C52" s="50"/>
      <c r="D52" s="49" t="s">
        <v>32</v>
      </c>
      <c r="E52" s="20" t="s">
        <v>31</v>
      </c>
      <c r="F52" s="56">
        <v>25</v>
      </c>
      <c r="G52" s="21"/>
      <c r="H52" s="22">
        <f>H53+H54+H55</f>
        <v>379.32</v>
      </c>
      <c r="I52" s="23"/>
    </row>
    <row r="53" spans="2:9" s="1" customFormat="1" ht="15.75" customHeight="1" x14ac:dyDescent="0.25">
      <c r="B53" s="82"/>
      <c r="C53" s="50"/>
      <c r="D53" s="50"/>
      <c r="E53" s="24" t="s">
        <v>13</v>
      </c>
      <c r="F53" s="76"/>
      <c r="G53" s="21"/>
      <c r="H53" s="21">
        <v>1.88</v>
      </c>
      <c r="I53" s="23"/>
    </row>
    <row r="54" spans="2:9" s="1" customFormat="1" ht="15.75" customHeight="1" x14ac:dyDescent="0.25">
      <c r="B54" s="82"/>
      <c r="C54" s="50"/>
      <c r="D54" s="50"/>
      <c r="E54" s="24" t="s">
        <v>14</v>
      </c>
      <c r="F54" s="76"/>
      <c r="G54" s="21"/>
      <c r="H54" s="21">
        <v>322.32</v>
      </c>
      <c r="I54" s="23"/>
    </row>
    <row r="55" spans="2:9" s="1" customFormat="1" ht="15.75" customHeight="1" x14ac:dyDescent="0.25">
      <c r="B55" s="82"/>
      <c r="C55" s="50"/>
      <c r="D55" s="51"/>
      <c r="E55" s="24" t="s">
        <v>15</v>
      </c>
      <c r="F55" s="57"/>
      <c r="G55" s="21"/>
      <c r="H55" s="21">
        <v>55.12</v>
      </c>
      <c r="I55" s="23"/>
    </row>
    <row r="56" spans="2:9" s="1" customFormat="1" x14ac:dyDescent="0.25">
      <c r="B56" s="82"/>
      <c r="C56" s="50"/>
      <c r="D56" s="49" t="s">
        <v>33</v>
      </c>
      <c r="E56" s="6" t="s">
        <v>16</v>
      </c>
      <c r="F56" s="64">
        <v>25</v>
      </c>
      <c r="G56" s="5"/>
      <c r="H56" s="5">
        <v>0</v>
      </c>
      <c r="I56" s="5"/>
    </row>
    <row r="57" spans="2:9" s="1" customFormat="1" x14ac:dyDescent="0.25">
      <c r="B57" s="82"/>
      <c r="C57" s="50"/>
      <c r="D57" s="50"/>
      <c r="E57" s="7" t="s">
        <v>13</v>
      </c>
      <c r="F57" s="65"/>
      <c r="G57" s="8"/>
      <c r="H57" s="8">
        <v>0</v>
      </c>
      <c r="I57" s="8"/>
    </row>
    <row r="58" spans="2:9" s="1" customFormat="1" ht="30" x14ac:dyDescent="0.25">
      <c r="B58" s="82"/>
      <c r="C58" s="50"/>
      <c r="D58" s="50"/>
      <c r="E58" s="7" t="s">
        <v>17</v>
      </c>
      <c r="F58" s="65"/>
      <c r="G58" s="8"/>
      <c r="H58" s="8">
        <v>0</v>
      </c>
      <c r="I58" s="8"/>
    </row>
    <row r="59" spans="2:9" s="1" customFormat="1" ht="30" x14ac:dyDescent="0.25">
      <c r="B59" s="82"/>
      <c r="C59" s="50"/>
      <c r="D59" s="50"/>
      <c r="E59" s="7" t="s">
        <v>18</v>
      </c>
      <c r="F59" s="65"/>
      <c r="G59" s="8"/>
      <c r="H59" s="8">
        <v>0</v>
      </c>
      <c r="I59" s="8"/>
    </row>
    <row r="60" spans="2:9" s="1" customFormat="1" x14ac:dyDescent="0.25">
      <c r="B60" s="82"/>
      <c r="C60" s="50"/>
      <c r="D60" s="50"/>
      <c r="E60" s="7" t="s">
        <v>15</v>
      </c>
      <c r="F60" s="66"/>
      <c r="G60" s="8"/>
      <c r="H60" s="8">
        <v>0</v>
      </c>
      <c r="I60" s="8"/>
    </row>
    <row r="61" spans="2:9" s="1" customFormat="1" ht="16.5" customHeight="1" x14ac:dyDescent="0.25">
      <c r="B61" s="82"/>
      <c r="C61" s="50"/>
      <c r="D61" s="50"/>
      <c r="E61" s="6" t="s">
        <v>19</v>
      </c>
      <c r="F61" s="64">
        <v>0.1</v>
      </c>
      <c r="G61" s="5"/>
      <c r="H61" s="5">
        <f>H62</f>
        <v>50.426000000000002</v>
      </c>
      <c r="I61" s="5"/>
    </row>
    <row r="62" spans="2:9" s="1" customFormat="1" x14ac:dyDescent="0.25">
      <c r="B62" s="82"/>
      <c r="C62" s="50"/>
      <c r="D62" s="51"/>
      <c r="E62" s="7" t="s">
        <v>23</v>
      </c>
      <c r="F62" s="66"/>
      <c r="G62" s="8"/>
      <c r="H62" s="8">
        <v>50.426000000000002</v>
      </c>
      <c r="I62" s="8"/>
    </row>
    <row r="63" spans="2:9" s="1" customFormat="1" x14ac:dyDescent="0.25">
      <c r="B63" s="82"/>
      <c r="C63" s="50"/>
      <c r="D63" s="49" t="s">
        <v>34</v>
      </c>
      <c r="E63" s="6" t="s">
        <v>16</v>
      </c>
      <c r="F63" s="64">
        <v>25</v>
      </c>
      <c r="G63" s="8"/>
      <c r="H63" s="5">
        <f>H64+H65</f>
        <v>100.6</v>
      </c>
      <c r="I63" s="8"/>
    </row>
    <row r="64" spans="2:9" s="1" customFormat="1" x14ac:dyDescent="0.25">
      <c r="B64" s="82"/>
      <c r="C64" s="50"/>
      <c r="D64" s="50"/>
      <c r="E64" s="7" t="s">
        <v>13</v>
      </c>
      <c r="F64" s="65"/>
      <c r="G64" s="8"/>
      <c r="H64" s="8">
        <v>19.8</v>
      </c>
      <c r="I64" s="8"/>
    </row>
    <row r="65" spans="2:9" s="1" customFormat="1" ht="30" x14ac:dyDescent="0.25">
      <c r="B65" s="82"/>
      <c r="C65" s="50"/>
      <c r="D65" s="50"/>
      <c r="E65" s="7" t="s">
        <v>17</v>
      </c>
      <c r="F65" s="65"/>
      <c r="G65" s="8"/>
      <c r="H65" s="48">
        <v>80.8</v>
      </c>
      <c r="I65" s="8"/>
    </row>
    <row r="66" spans="2:9" s="1" customFormat="1" ht="30" x14ac:dyDescent="0.25">
      <c r="B66" s="82"/>
      <c r="C66" s="50"/>
      <c r="D66" s="50"/>
      <c r="E66" s="7" t="s">
        <v>18</v>
      </c>
      <c r="F66" s="65"/>
      <c r="G66" s="8"/>
      <c r="H66" s="72"/>
      <c r="I66" s="8"/>
    </row>
    <row r="67" spans="2:9" s="1" customFormat="1" x14ac:dyDescent="0.25">
      <c r="B67" s="82"/>
      <c r="C67" s="50"/>
      <c r="D67" s="51"/>
      <c r="E67" s="7" t="s">
        <v>15</v>
      </c>
      <c r="F67" s="66"/>
      <c r="G67" s="8"/>
      <c r="H67" s="8">
        <v>0</v>
      </c>
      <c r="I67" s="8"/>
    </row>
    <row r="68" spans="2:9" s="1" customFormat="1" x14ac:dyDescent="0.25">
      <c r="B68" s="82"/>
      <c r="C68" s="50"/>
      <c r="D68" s="73" t="s">
        <v>35</v>
      </c>
      <c r="E68" s="6" t="s">
        <v>16</v>
      </c>
      <c r="F68" s="64">
        <v>25</v>
      </c>
      <c r="G68" s="5">
        <f>G69+G70+G71+G72</f>
        <v>2400</v>
      </c>
      <c r="H68" s="5">
        <f>H69+H70+H71+H72</f>
        <v>2404.6170000000002</v>
      </c>
      <c r="I68" s="5">
        <f>(H68/G68)*100</f>
        <v>100.192375</v>
      </c>
    </row>
    <row r="69" spans="2:9" s="1" customFormat="1" x14ac:dyDescent="0.25">
      <c r="B69" s="82"/>
      <c r="C69" s="50"/>
      <c r="D69" s="70"/>
      <c r="E69" s="7" t="s">
        <v>13</v>
      </c>
      <c r="F69" s="65"/>
      <c r="G69" s="8">
        <v>200</v>
      </c>
      <c r="H69" s="8">
        <f>H64+H57+H53+H42+H33+H26+H21+H8</f>
        <v>300.26499999999999</v>
      </c>
      <c r="I69" s="8">
        <f t="shared" ref="I69:I128" si="0">(H69/G69)*100</f>
        <v>150.13249999999999</v>
      </c>
    </row>
    <row r="70" spans="2:9" s="1" customFormat="1" ht="30" x14ac:dyDescent="0.25">
      <c r="B70" s="82"/>
      <c r="C70" s="50"/>
      <c r="D70" s="70"/>
      <c r="E70" s="7" t="s">
        <v>17</v>
      </c>
      <c r="F70" s="65"/>
      <c r="G70" s="48">
        <v>1950</v>
      </c>
      <c r="H70" s="48">
        <f>H65+H58+H59+H54+H43+H44+H34+H35+H27+H28+H22+H23+H9+H10</f>
        <v>1854.3220000000001</v>
      </c>
      <c r="I70" s="48">
        <f>(H70/G70)*100</f>
        <v>95.09343589743591</v>
      </c>
    </row>
    <row r="71" spans="2:9" s="1" customFormat="1" ht="30" x14ac:dyDescent="0.25">
      <c r="B71" s="82"/>
      <c r="C71" s="50"/>
      <c r="D71" s="70"/>
      <c r="E71" s="7" t="s">
        <v>18</v>
      </c>
      <c r="F71" s="65"/>
      <c r="G71" s="72"/>
      <c r="H71" s="72"/>
      <c r="I71" s="72"/>
    </row>
    <row r="72" spans="2:9" s="1" customFormat="1" x14ac:dyDescent="0.25">
      <c r="B72" s="82"/>
      <c r="C72" s="50"/>
      <c r="D72" s="70"/>
      <c r="E72" s="7" t="s">
        <v>15</v>
      </c>
      <c r="F72" s="66"/>
      <c r="G72" s="8">
        <v>250</v>
      </c>
      <c r="H72" s="8">
        <f>H67+H60+H55+H45+H36+H29+H24+H11</f>
        <v>250.02999999999997</v>
      </c>
      <c r="I72" s="8">
        <f t="shared" si="0"/>
        <v>100.01199999999999</v>
      </c>
    </row>
    <row r="73" spans="2:9" s="1" customFormat="1" x14ac:dyDescent="0.25">
      <c r="B73" s="82"/>
      <c r="C73" s="50"/>
      <c r="D73" s="70"/>
      <c r="E73" s="6" t="s">
        <v>12</v>
      </c>
      <c r="F73" s="64">
        <v>100</v>
      </c>
      <c r="G73" s="5">
        <f>G74+G75+G76</f>
        <v>600</v>
      </c>
      <c r="H73" s="5">
        <f>H74+H75+H76</f>
        <v>600.79900000000009</v>
      </c>
      <c r="I73" s="5">
        <f t="shared" si="0"/>
        <v>100.13316666666667</v>
      </c>
    </row>
    <row r="74" spans="2:9" s="1" customFormat="1" x14ac:dyDescent="0.25">
      <c r="B74" s="82"/>
      <c r="C74" s="50"/>
      <c r="D74" s="70"/>
      <c r="E74" s="7" t="s">
        <v>13</v>
      </c>
      <c r="F74" s="65"/>
      <c r="G74" s="8">
        <v>120</v>
      </c>
      <c r="H74" s="8">
        <v>120.12</v>
      </c>
      <c r="I74" s="8">
        <f t="shared" si="0"/>
        <v>100.10000000000001</v>
      </c>
    </row>
    <row r="75" spans="2:9" s="1" customFormat="1" x14ac:dyDescent="0.25">
      <c r="B75" s="82"/>
      <c r="C75" s="50"/>
      <c r="D75" s="70"/>
      <c r="E75" s="7" t="s">
        <v>14</v>
      </c>
      <c r="F75" s="65"/>
      <c r="G75" s="8">
        <v>428</v>
      </c>
      <c r="H75" s="8">
        <v>428.48399999999998</v>
      </c>
      <c r="I75" s="8">
        <f t="shared" si="0"/>
        <v>100.11308411214952</v>
      </c>
    </row>
    <row r="76" spans="2:9" s="1" customFormat="1" x14ac:dyDescent="0.25">
      <c r="B76" s="82"/>
      <c r="C76" s="50"/>
      <c r="D76" s="70"/>
      <c r="E76" s="7" t="s">
        <v>15</v>
      </c>
      <c r="F76" s="66"/>
      <c r="G76" s="8">
        <v>52</v>
      </c>
      <c r="H76" s="8">
        <v>52.195</v>
      </c>
      <c r="I76" s="8">
        <f t="shared" si="0"/>
        <v>100.37499999999999</v>
      </c>
    </row>
    <row r="77" spans="2:9" s="1" customFormat="1" x14ac:dyDescent="0.25">
      <c r="B77" s="82"/>
      <c r="C77" s="50"/>
      <c r="D77" s="70"/>
      <c r="E77" s="9" t="s">
        <v>19</v>
      </c>
      <c r="F77" s="64">
        <v>25</v>
      </c>
      <c r="G77" s="5">
        <f>G78+G79+G80</f>
        <v>1700</v>
      </c>
      <c r="H77" s="10">
        <f>H78+H79+H80</f>
        <v>1990.3089999999997</v>
      </c>
      <c r="I77" s="5">
        <f t="shared" si="0"/>
        <v>117.07699999999998</v>
      </c>
    </row>
    <row r="78" spans="2:9" s="1" customFormat="1" x14ac:dyDescent="0.25">
      <c r="B78" s="82"/>
      <c r="C78" s="50"/>
      <c r="D78" s="70"/>
      <c r="E78" s="11" t="s">
        <v>20</v>
      </c>
      <c r="F78" s="65"/>
      <c r="G78" s="8">
        <v>1550</v>
      </c>
      <c r="H78" s="12">
        <v>1592.1</v>
      </c>
      <c r="I78" s="8">
        <f t="shared" si="0"/>
        <v>102.71612903225807</v>
      </c>
    </row>
    <row r="79" spans="2:9" s="1" customFormat="1" x14ac:dyDescent="0.25">
      <c r="B79" s="82"/>
      <c r="C79" s="50"/>
      <c r="D79" s="70"/>
      <c r="E79" s="11" t="s">
        <v>21</v>
      </c>
      <c r="F79" s="65"/>
      <c r="G79" s="8">
        <v>100</v>
      </c>
      <c r="H79" s="12">
        <v>296.58999999999997</v>
      </c>
      <c r="I79" s="8">
        <f t="shared" si="0"/>
        <v>296.58999999999997</v>
      </c>
    </row>
    <row r="80" spans="2:9" s="1" customFormat="1" x14ac:dyDescent="0.25">
      <c r="B80" s="82"/>
      <c r="C80" s="50"/>
      <c r="D80" s="70"/>
      <c r="E80" s="11" t="s">
        <v>22</v>
      </c>
      <c r="F80" s="66"/>
      <c r="G80" s="8">
        <v>50</v>
      </c>
      <c r="H80" s="12">
        <v>101.619</v>
      </c>
      <c r="I80" s="8">
        <f t="shared" si="0"/>
        <v>203.238</v>
      </c>
    </row>
    <row r="81" spans="2:9" s="1" customFormat="1" x14ac:dyDescent="0.25">
      <c r="B81" s="82"/>
      <c r="C81" s="50"/>
      <c r="D81" s="70"/>
      <c r="E81" s="6" t="s">
        <v>16</v>
      </c>
      <c r="F81" s="64">
        <v>100</v>
      </c>
      <c r="G81" s="5">
        <f>G82</f>
        <v>25</v>
      </c>
      <c r="H81" s="5">
        <f>H82</f>
        <v>25.355</v>
      </c>
      <c r="I81" s="5">
        <f t="shared" si="0"/>
        <v>101.42</v>
      </c>
    </row>
    <row r="82" spans="2:9" s="1" customFormat="1" x14ac:dyDescent="0.25">
      <c r="B82" s="82"/>
      <c r="C82" s="50"/>
      <c r="D82" s="70"/>
      <c r="E82" s="7" t="s">
        <v>20</v>
      </c>
      <c r="F82" s="66"/>
      <c r="G82" s="8">
        <v>25</v>
      </c>
      <c r="H82" s="8">
        <v>25.355</v>
      </c>
      <c r="I82" s="8">
        <f t="shared" si="0"/>
        <v>101.42</v>
      </c>
    </row>
    <row r="83" spans="2:9" s="1" customFormat="1" x14ac:dyDescent="0.25">
      <c r="B83" s="82"/>
      <c r="C83" s="50"/>
      <c r="D83" s="70"/>
      <c r="E83" s="6" t="s">
        <v>16</v>
      </c>
      <c r="F83" s="64">
        <v>100</v>
      </c>
      <c r="G83" s="5">
        <f>G84</f>
        <v>10</v>
      </c>
      <c r="H83" s="13">
        <f>H84</f>
        <v>10.449</v>
      </c>
      <c r="I83" s="5">
        <f t="shared" si="0"/>
        <v>104.49</v>
      </c>
    </row>
    <row r="84" spans="2:9" s="1" customFormat="1" x14ac:dyDescent="0.25">
      <c r="B84" s="82"/>
      <c r="C84" s="50"/>
      <c r="D84" s="71"/>
      <c r="E84" s="7" t="s">
        <v>23</v>
      </c>
      <c r="F84" s="66"/>
      <c r="G84" s="8">
        <v>10</v>
      </c>
      <c r="H84" s="14">
        <v>10.449</v>
      </c>
      <c r="I84" s="8">
        <f t="shared" si="0"/>
        <v>104.49</v>
      </c>
    </row>
    <row r="85" spans="2:9" s="1" customFormat="1" ht="18" customHeight="1" x14ac:dyDescent="0.25">
      <c r="B85" s="83"/>
      <c r="C85" s="51"/>
      <c r="D85" s="44" t="s">
        <v>36</v>
      </c>
      <c r="E85" s="45"/>
      <c r="F85" s="46"/>
      <c r="G85" s="25">
        <f>G68+G73+G77+G81+G83</f>
        <v>4735</v>
      </c>
      <c r="H85" s="25">
        <f>H68+H73+H77+H81+H83</f>
        <v>5031.5289999999995</v>
      </c>
      <c r="I85" s="26">
        <f t="shared" si="0"/>
        <v>106.26249208025342</v>
      </c>
    </row>
    <row r="86" spans="2:9" s="1" customFormat="1" ht="18" customHeight="1" x14ac:dyDescent="0.25">
      <c r="B86" s="67">
        <v>2</v>
      </c>
      <c r="C86" s="61" t="s">
        <v>37</v>
      </c>
      <c r="D86" s="49" t="s">
        <v>38</v>
      </c>
      <c r="E86" s="6" t="s">
        <v>31</v>
      </c>
      <c r="F86" s="64">
        <v>25</v>
      </c>
      <c r="G86" s="5"/>
      <c r="H86" s="5">
        <f>H87+H88+H89</f>
        <v>264.26</v>
      </c>
      <c r="I86" s="5"/>
    </row>
    <row r="87" spans="2:9" s="1" customFormat="1" ht="18" customHeight="1" x14ac:dyDescent="0.25">
      <c r="B87" s="68"/>
      <c r="C87" s="62"/>
      <c r="D87" s="70"/>
      <c r="E87" s="7" t="s">
        <v>13</v>
      </c>
      <c r="F87" s="65"/>
      <c r="G87" s="8"/>
      <c r="H87" s="8">
        <v>47.783999999999999</v>
      </c>
      <c r="I87" s="8"/>
    </row>
    <row r="88" spans="2:9" s="1" customFormat="1" ht="18" customHeight="1" x14ac:dyDescent="0.25">
      <c r="B88" s="68"/>
      <c r="C88" s="62"/>
      <c r="D88" s="70"/>
      <c r="E88" s="7" t="s">
        <v>14</v>
      </c>
      <c r="F88" s="65"/>
      <c r="G88" s="8"/>
      <c r="H88" s="8">
        <v>140.846</v>
      </c>
      <c r="I88" s="8"/>
    </row>
    <row r="89" spans="2:9" s="1" customFormat="1" ht="18" customHeight="1" x14ac:dyDescent="0.25">
      <c r="B89" s="68"/>
      <c r="C89" s="62"/>
      <c r="D89" s="71"/>
      <c r="E89" s="7" t="s">
        <v>15</v>
      </c>
      <c r="F89" s="66"/>
      <c r="G89" s="8"/>
      <c r="H89" s="8">
        <v>75.63</v>
      </c>
      <c r="I89" s="8"/>
    </row>
    <row r="90" spans="2:9" s="1" customFormat="1" ht="18" customHeight="1" x14ac:dyDescent="0.25">
      <c r="B90" s="68"/>
      <c r="C90" s="62"/>
      <c r="D90" s="49" t="s">
        <v>28</v>
      </c>
      <c r="E90" s="6" t="s">
        <v>31</v>
      </c>
      <c r="F90" s="64">
        <v>25</v>
      </c>
      <c r="G90" s="5"/>
      <c r="H90" s="5">
        <f>H91+H92+H93</f>
        <v>353.32299999999998</v>
      </c>
      <c r="I90" s="5"/>
    </row>
    <row r="91" spans="2:9" s="1" customFormat="1" ht="18" customHeight="1" x14ac:dyDescent="0.25">
      <c r="B91" s="68"/>
      <c r="C91" s="62"/>
      <c r="D91" s="70"/>
      <c r="E91" s="7" t="s">
        <v>13</v>
      </c>
      <c r="F91" s="65"/>
      <c r="G91" s="8"/>
      <c r="H91" s="8">
        <v>43.073</v>
      </c>
      <c r="I91" s="8"/>
    </row>
    <row r="92" spans="2:9" s="1" customFormat="1" ht="18" customHeight="1" x14ac:dyDescent="0.25">
      <c r="B92" s="68"/>
      <c r="C92" s="62"/>
      <c r="D92" s="70"/>
      <c r="E92" s="7" t="s">
        <v>14</v>
      </c>
      <c r="F92" s="65"/>
      <c r="G92" s="8"/>
      <c r="H92" s="8">
        <v>223.536</v>
      </c>
      <c r="I92" s="8"/>
    </row>
    <row r="93" spans="2:9" s="1" customFormat="1" ht="18" customHeight="1" x14ac:dyDescent="0.25">
      <c r="B93" s="68"/>
      <c r="C93" s="62"/>
      <c r="D93" s="71"/>
      <c r="E93" s="7" t="s">
        <v>15</v>
      </c>
      <c r="F93" s="66"/>
      <c r="G93" s="8"/>
      <c r="H93" s="8">
        <v>86.713999999999999</v>
      </c>
      <c r="I93" s="8"/>
    </row>
    <row r="94" spans="2:9" s="1" customFormat="1" ht="18" customHeight="1" x14ac:dyDescent="0.25">
      <c r="B94" s="68"/>
      <c r="C94" s="62"/>
      <c r="D94" s="61" t="s">
        <v>39</v>
      </c>
      <c r="E94" s="15" t="s">
        <v>31</v>
      </c>
      <c r="F94" s="16"/>
      <c r="G94" s="17"/>
      <c r="H94" s="17">
        <f>H97+H95+H96</f>
        <v>4049.692</v>
      </c>
      <c r="I94" s="5"/>
    </row>
    <row r="95" spans="2:9" s="1" customFormat="1" ht="18" customHeight="1" x14ac:dyDescent="0.25">
      <c r="B95" s="68"/>
      <c r="C95" s="62"/>
      <c r="D95" s="62"/>
      <c r="E95" s="18" t="s">
        <v>23</v>
      </c>
      <c r="F95" s="16">
        <v>5</v>
      </c>
      <c r="G95" s="19"/>
      <c r="H95" s="19">
        <v>606.94500000000005</v>
      </c>
      <c r="I95" s="8"/>
    </row>
    <row r="96" spans="2:9" s="1" customFormat="1" ht="18" customHeight="1" x14ac:dyDescent="0.25">
      <c r="B96" s="68"/>
      <c r="C96" s="62"/>
      <c r="D96" s="62"/>
      <c r="E96" s="18" t="s">
        <v>20</v>
      </c>
      <c r="F96" s="16">
        <v>100</v>
      </c>
      <c r="G96" s="19"/>
      <c r="H96" s="19">
        <v>600.44799999999998</v>
      </c>
      <c r="I96" s="8"/>
    </row>
    <row r="97" spans="2:9" s="1" customFormat="1" ht="18" customHeight="1" x14ac:dyDescent="0.25">
      <c r="B97" s="68"/>
      <c r="C97" s="62"/>
      <c r="D97" s="62"/>
      <c r="E97" s="18" t="s">
        <v>40</v>
      </c>
      <c r="F97" s="16">
        <v>25</v>
      </c>
      <c r="G97" s="19"/>
      <c r="H97" s="19">
        <v>2842.299</v>
      </c>
      <c r="I97" s="8"/>
    </row>
    <row r="98" spans="2:9" s="1" customFormat="1" ht="18" customHeight="1" x14ac:dyDescent="0.25">
      <c r="B98" s="68"/>
      <c r="C98" s="62"/>
      <c r="D98" s="62"/>
      <c r="E98" s="15" t="s">
        <v>12</v>
      </c>
      <c r="F98" s="16"/>
      <c r="G98" s="17"/>
      <c r="H98" s="17">
        <f>H99</f>
        <v>548.11400000000003</v>
      </c>
      <c r="I98" s="5"/>
    </row>
    <row r="99" spans="2:9" s="1" customFormat="1" ht="18" customHeight="1" x14ac:dyDescent="0.25">
      <c r="B99" s="68"/>
      <c r="C99" s="62"/>
      <c r="D99" s="62"/>
      <c r="E99" s="18" t="s">
        <v>40</v>
      </c>
      <c r="F99" s="16">
        <v>100</v>
      </c>
      <c r="G99" s="19"/>
      <c r="H99" s="19">
        <v>548.11400000000003</v>
      </c>
      <c r="I99" s="8"/>
    </row>
    <row r="100" spans="2:9" s="1" customFormat="1" ht="18" customHeight="1" x14ac:dyDescent="0.25">
      <c r="B100" s="68"/>
      <c r="C100" s="62"/>
      <c r="D100" s="62"/>
      <c r="E100" s="15" t="s">
        <v>19</v>
      </c>
      <c r="F100" s="16"/>
      <c r="G100" s="17"/>
      <c r="H100" s="17">
        <f>H101</f>
        <v>321</v>
      </c>
      <c r="I100" s="5"/>
    </row>
    <row r="101" spans="2:9" s="1" customFormat="1" ht="18" customHeight="1" x14ac:dyDescent="0.25">
      <c r="B101" s="68"/>
      <c r="C101" s="62"/>
      <c r="D101" s="62"/>
      <c r="E101" s="18" t="s">
        <v>29</v>
      </c>
      <c r="F101" s="16">
        <v>0.1</v>
      </c>
      <c r="G101" s="19"/>
      <c r="H101" s="19">
        <v>321</v>
      </c>
      <c r="I101" s="8"/>
    </row>
    <row r="102" spans="2:9" s="1" customFormat="1" ht="18" customHeight="1" x14ac:dyDescent="0.25">
      <c r="B102" s="68"/>
      <c r="C102" s="62"/>
      <c r="D102" s="62"/>
      <c r="E102" s="15" t="s">
        <v>41</v>
      </c>
      <c r="F102" s="56">
        <v>791</v>
      </c>
      <c r="G102" s="19"/>
      <c r="H102" s="17">
        <f>H103</f>
        <v>11.741</v>
      </c>
      <c r="I102" s="8"/>
    </row>
    <row r="103" spans="2:9" s="1" customFormat="1" ht="18" customHeight="1" x14ac:dyDescent="0.25">
      <c r="B103" s="68"/>
      <c r="C103" s="62"/>
      <c r="D103" s="63"/>
      <c r="E103" s="18" t="s">
        <v>40</v>
      </c>
      <c r="F103" s="57"/>
      <c r="G103" s="19"/>
      <c r="H103" s="19">
        <v>11.741</v>
      </c>
      <c r="I103" s="8"/>
    </row>
    <row r="104" spans="2:9" s="1" customFormat="1" ht="18" customHeight="1" x14ac:dyDescent="0.25">
      <c r="B104" s="68"/>
      <c r="C104" s="62"/>
      <c r="D104" s="61" t="s">
        <v>42</v>
      </c>
      <c r="E104" s="6" t="s">
        <v>31</v>
      </c>
      <c r="F104" s="64">
        <v>25</v>
      </c>
      <c r="G104" s="5"/>
      <c r="H104" s="5">
        <f>H105+H106+H107</f>
        <v>180</v>
      </c>
      <c r="I104" s="5"/>
    </row>
    <row r="105" spans="2:9" s="1" customFormat="1" ht="18" customHeight="1" x14ac:dyDescent="0.25">
      <c r="B105" s="68"/>
      <c r="C105" s="62"/>
      <c r="D105" s="62"/>
      <c r="E105" s="7" t="s">
        <v>13</v>
      </c>
      <c r="F105" s="65"/>
      <c r="G105" s="8"/>
      <c r="H105" s="8">
        <v>41.4</v>
      </c>
      <c r="I105" s="8"/>
    </row>
    <row r="106" spans="2:9" s="1" customFormat="1" ht="18" customHeight="1" x14ac:dyDescent="0.25">
      <c r="B106" s="68"/>
      <c r="C106" s="62"/>
      <c r="D106" s="62"/>
      <c r="E106" s="7" t="s">
        <v>14</v>
      </c>
      <c r="F106" s="65"/>
      <c r="G106" s="8"/>
      <c r="H106" s="8">
        <v>127.8</v>
      </c>
      <c r="I106" s="8"/>
    </row>
    <row r="107" spans="2:9" s="1" customFormat="1" ht="18" customHeight="1" x14ac:dyDescent="0.25">
      <c r="B107" s="68"/>
      <c r="C107" s="62"/>
      <c r="D107" s="63"/>
      <c r="E107" s="7" t="s">
        <v>15</v>
      </c>
      <c r="F107" s="66"/>
      <c r="G107" s="8"/>
      <c r="H107" s="8">
        <v>10.8</v>
      </c>
      <c r="I107" s="8"/>
    </row>
    <row r="108" spans="2:9" s="1" customFormat="1" ht="18" customHeight="1" x14ac:dyDescent="0.25">
      <c r="B108" s="68"/>
      <c r="C108" s="62"/>
      <c r="D108" s="61" t="s">
        <v>43</v>
      </c>
      <c r="E108" s="6" t="s">
        <v>31</v>
      </c>
      <c r="F108" s="64">
        <v>25</v>
      </c>
      <c r="G108" s="5"/>
      <c r="H108" s="5">
        <f>H109+H110+H111</f>
        <v>185.5</v>
      </c>
      <c r="I108" s="5"/>
    </row>
    <row r="109" spans="2:9" s="1" customFormat="1" ht="18" customHeight="1" x14ac:dyDescent="0.25">
      <c r="B109" s="68"/>
      <c r="C109" s="62"/>
      <c r="D109" s="62"/>
      <c r="E109" s="7" t="s">
        <v>13</v>
      </c>
      <c r="F109" s="65"/>
      <c r="G109" s="8"/>
      <c r="H109" s="8">
        <v>41.3</v>
      </c>
      <c r="I109" s="8"/>
    </row>
    <row r="110" spans="2:9" s="1" customFormat="1" ht="18" customHeight="1" x14ac:dyDescent="0.25">
      <c r="B110" s="68"/>
      <c r="C110" s="62"/>
      <c r="D110" s="62"/>
      <c r="E110" s="7" t="s">
        <v>14</v>
      </c>
      <c r="F110" s="65"/>
      <c r="G110" s="8"/>
      <c r="H110" s="8">
        <v>129.5</v>
      </c>
      <c r="I110" s="8"/>
    </row>
    <row r="111" spans="2:9" s="1" customFormat="1" ht="18" customHeight="1" x14ac:dyDescent="0.25">
      <c r="B111" s="68"/>
      <c r="C111" s="62"/>
      <c r="D111" s="63"/>
      <c r="E111" s="7" t="s">
        <v>15</v>
      </c>
      <c r="F111" s="66"/>
      <c r="G111" s="8"/>
      <c r="H111" s="8">
        <v>14.7</v>
      </c>
      <c r="I111" s="8"/>
    </row>
    <row r="112" spans="2:9" s="1" customFormat="1" ht="18" customHeight="1" x14ac:dyDescent="0.25">
      <c r="B112" s="68"/>
      <c r="C112" s="62"/>
      <c r="D112" s="61" t="s">
        <v>44</v>
      </c>
      <c r="E112" s="6" t="s">
        <v>31</v>
      </c>
      <c r="F112" s="64">
        <v>25</v>
      </c>
      <c r="G112" s="5"/>
      <c r="H112" s="5">
        <f>H113+H114+H115</f>
        <v>144.87900000000002</v>
      </c>
      <c r="I112" s="5"/>
    </row>
    <row r="113" spans="2:9" s="1" customFormat="1" ht="18" customHeight="1" x14ac:dyDescent="0.25">
      <c r="B113" s="68"/>
      <c r="C113" s="62"/>
      <c r="D113" s="62"/>
      <c r="E113" s="7" t="s">
        <v>13</v>
      </c>
      <c r="F113" s="65"/>
      <c r="G113" s="8"/>
      <c r="H113" s="8">
        <v>29.585999999999999</v>
      </c>
      <c r="I113" s="8"/>
    </row>
    <row r="114" spans="2:9" s="1" customFormat="1" ht="18" customHeight="1" x14ac:dyDescent="0.25">
      <c r="B114" s="68"/>
      <c r="C114" s="62"/>
      <c r="D114" s="62"/>
      <c r="E114" s="7" t="s">
        <v>14</v>
      </c>
      <c r="F114" s="65"/>
      <c r="G114" s="8"/>
      <c r="H114" s="8">
        <v>100.5</v>
      </c>
      <c r="I114" s="8"/>
    </row>
    <row r="115" spans="2:9" s="1" customFormat="1" ht="18" customHeight="1" x14ac:dyDescent="0.25">
      <c r="B115" s="68"/>
      <c r="C115" s="62"/>
      <c r="D115" s="63"/>
      <c r="E115" s="7" t="s">
        <v>15</v>
      </c>
      <c r="F115" s="66"/>
      <c r="G115" s="8"/>
      <c r="H115" s="8">
        <v>14.792999999999999</v>
      </c>
      <c r="I115" s="8"/>
    </row>
    <row r="116" spans="2:9" s="1" customFormat="1" ht="18" customHeight="1" x14ac:dyDescent="0.25">
      <c r="B116" s="68"/>
      <c r="C116" s="62"/>
      <c r="D116" s="61" t="s">
        <v>45</v>
      </c>
      <c r="E116" s="6" t="s">
        <v>31</v>
      </c>
      <c r="F116" s="64">
        <v>25</v>
      </c>
      <c r="G116" s="8"/>
      <c r="H116" s="5">
        <f>H117+H118+H119+H120</f>
        <v>137.53200000000001</v>
      </c>
      <c r="I116" s="8"/>
    </row>
    <row r="117" spans="2:9" s="1" customFormat="1" ht="18" customHeight="1" x14ac:dyDescent="0.25">
      <c r="B117" s="68"/>
      <c r="C117" s="62"/>
      <c r="D117" s="62"/>
      <c r="E117" s="7" t="s">
        <v>13</v>
      </c>
      <c r="F117" s="65"/>
      <c r="G117" s="8"/>
      <c r="H117" s="8">
        <v>51.484000000000002</v>
      </c>
      <c r="I117" s="8"/>
    </row>
    <row r="118" spans="2:9" s="1" customFormat="1" ht="18" customHeight="1" x14ac:dyDescent="0.25">
      <c r="B118" s="68"/>
      <c r="C118" s="62"/>
      <c r="D118" s="62"/>
      <c r="E118" s="7" t="s">
        <v>14</v>
      </c>
      <c r="F118" s="65"/>
      <c r="G118" s="8"/>
      <c r="H118" s="8">
        <v>40.5</v>
      </c>
      <c r="I118" s="8"/>
    </row>
    <row r="119" spans="2:9" s="1" customFormat="1" ht="18" customHeight="1" x14ac:dyDescent="0.25">
      <c r="B119" s="68"/>
      <c r="C119" s="62"/>
      <c r="D119" s="62"/>
      <c r="E119" s="7" t="s">
        <v>15</v>
      </c>
      <c r="F119" s="66"/>
      <c r="G119" s="8"/>
      <c r="H119" s="8">
        <v>43.448</v>
      </c>
      <c r="I119" s="8"/>
    </row>
    <row r="120" spans="2:9" s="1" customFormat="1" ht="18" customHeight="1" x14ac:dyDescent="0.25">
      <c r="B120" s="68"/>
      <c r="C120" s="62"/>
      <c r="D120" s="63"/>
      <c r="E120" s="7" t="s">
        <v>46</v>
      </c>
      <c r="F120" s="27">
        <v>100</v>
      </c>
      <c r="G120" s="8"/>
      <c r="H120" s="8">
        <v>2.1</v>
      </c>
      <c r="I120" s="8"/>
    </row>
    <row r="121" spans="2:9" s="1" customFormat="1" ht="17.25" customHeight="1" x14ac:dyDescent="0.25">
      <c r="B121" s="68"/>
      <c r="C121" s="62"/>
      <c r="D121" s="53" t="s">
        <v>35</v>
      </c>
      <c r="E121" s="15" t="s">
        <v>31</v>
      </c>
      <c r="F121" s="16"/>
      <c r="G121" s="17">
        <f>G124+G122+G123</f>
        <v>5200</v>
      </c>
      <c r="H121" s="17">
        <f>H124+H122+H123</f>
        <v>5313.1729999999998</v>
      </c>
      <c r="I121" s="5">
        <f>(H121/G121)*100</f>
        <v>102.17640384615385</v>
      </c>
    </row>
    <row r="122" spans="2:9" s="1" customFormat="1" ht="17.25" customHeight="1" x14ac:dyDescent="0.25">
      <c r="B122" s="68"/>
      <c r="C122" s="62"/>
      <c r="D122" s="54"/>
      <c r="E122" s="18" t="s">
        <v>23</v>
      </c>
      <c r="F122" s="16">
        <v>5</v>
      </c>
      <c r="G122" s="19">
        <v>600</v>
      </c>
      <c r="H122" s="19">
        <v>606.94500000000005</v>
      </c>
      <c r="I122" s="8">
        <f t="shared" si="0"/>
        <v>101.15750000000001</v>
      </c>
    </row>
    <row r="123" spans="2:9" s="1" customFormat="1" ht="17.25" customHeight="1" x14ac:dyDescent="0.25">
      <c r="B123" s="68"/>
      <c r="C123" s="62"/>
      <c r="D123" s="54"/>
      <c r="E123" s="18" t="s">
        <v>20</v>
      </c>
      <c r="F123" s="16">
        <v>100</v>
      </c>
      <c r="G123" s="19">
        <v>600</v>
      </c>
      <c r="H123" s="19">
        <v>600.44799999999998</v>
      </c>
      <c r="I123" s="8">
        <f t="shared" si="0"/>
        <v>100.07466666666667</v>
      </c>
    </row>
    <row r="124" spans="2:9" s="1" customFormat="1" ht="30" x14ac:dyDescent="0.25">
      <c r="B124" s="68"/>
      <c r="C124" s="62"/>
      <c r="D124" s="54"/>
      <c r="E124" s="18" t="s">
        <v>40</v>
      </c>
      <c r="F124" s="16">
        <v>25</v>
      </c>
      <c r="G124" s="19">
        <v>4000</v>
      </c>
      <c r="H124" s="19">
        <v>4105.78</v>
      </c>
      <c r="I124" s="8">
        <f>(H124/G124)*100</f>
        <v>102.64449999999998</v>
      </c>
    </row>
    <row r="125" spans="2:9" s="1" customFormat="1" x14ac:dyDescent="0.25">
      <c r="B125" s="68"/>
      <c r="C125" s="62"/>
      <c r="D125" s="54"/>
      <c r="E125" s="15" t="s">
        <v>12</v>
      </c>
      <c r="F125" s="16"/>
      <c r="G125" s="17">
        <f>G126</f>
        <v>500</v>
      </c>
      <c r="H125" s="17">
        <f>H126</f>
        <v>548.11400000000003</v>
      </c>
      <c r="I125" s="5">
        <f>(H125/G125)*100</f>
        <v>109.6228</v>
      </c>
    </row>
    <row r="126" spans="2:9" s="1" customFormat="1" ht="17.25" customHeight="1" x14ac:dyDescent="0.25">
      <c r="B126" s="68"/>
      <c r="C126" s="62"/>
      <c r="D126" s="54"/>
      <c r="E126" s="18" t="s">
        <v>40</v>
      </c>
      <c r="F126" s="16">
        <v>100</v>
      </c>
      <c r="G126" s="19">
        <v>500</v>
      </c>
      <c r="H126" s="19">
        <v>548.11400000000003</v>
      </c>
      <c r="I126" s="8">
        <f t="shared" si="0"/>
        <v>109.6228</v>
      </c>
    </row>
    <row r="127" spans="2:9" s="1" customFormat="1" x14ac:dyDescent="0.25">
      <c r="B127" s="68"/>
      <c r="C127" s="62"/>
      <c r="D127" s="54"/>
      <c r="E127" s="15" t="s">
        <v>19</v>
      </c>
      <c r="F127" s="16"/>
      <c r="G127" s="17">
        <f>G128</f>
        <v>300</v>
      </c>
      <c r="H127" s="17">
        <f>H128</f>
        <v>321</v>
      </c>
      <c r="I127" s="5">
        <f>(H127/G127)*100</f>
        <v>107</v>
      </c>
    </row>
    <row r="128" spans="2:9" s="1" customFormat="1" x14ac:dyDescent="0.25">
      <c r="B128" s="68"/>
      <c r="C128" s="62"/>
      <c r="D128" s="54"/>
      <c r="E128" s="18" t="s">
        <v>29</v>
      </c>
      <c r="F128" s="16">
        <v>0.1</v>
      </c>
      <c r="G128" s="19">
        <v>300</v>
      </c>
      <c r="H128" s="19">
        <v>321</v>
      </c>
      <c r="I128" s="8">
        <f t="shared" si="0"/>
        <v>107</v>
      </c>
    </row>
    <row r="129" spans="2:9" s="1" customFormat="1" ht="28.5" x14ac:dyDescent="0.25">
      <c r="B129" s="68"/>
      <c r="C129" s="62"/>
      <c r="D129" s="54"/>
      <c r="E129" s="15" t="s">
        <v>41</v>
      </c>
      <c r="F129" s="56">
        <v>791</v>
      </c>
      <c r="G129" s="19">
        <f>G130</f>
        <v>0</v>
      </c>
      <c r="H129" s="17">
        <f>H130</f>
        <v>11.741</v>
      </c>
      <c r="I129" s="8"/>
    </row>
    <row r="130" spans="2:9" s="1" customFormat="1" ht="30" x14ac:dyDescent="0.25">
      <c r="B130" s="68"/>
      <c r="C130" s="62"/>
      <c r="D130" s="55"/>
      <c r="E130" s="18" t="s">
        <v>40</v>
      </c>
      <c r="F130" s="57"/>
      <c r="G130" s="19"/>
      <c r="H130" s="19">
        <v>11.741</v>
      </c>
      <c r="I130" s="8"/>
    </row>
    <row r="131" spans="2:9" s="1" customFormat="1" ht="24" customHeight="1" x14ac:dyDescent="0.25">
      <c r="B131" s="69"/>
      <c r="C131" s="63"/>
      <c r="D131" s="58" t="s">
        <v>36</v>
      </c>
      <c r="E131" s="59"/>
      <c r="F131" s="60"/>
      <c r="G131" s="28">
        <f>G121+G125+G127</f>
        <v>6000</v>
      </c>
      <c r="H131" s="28">
        <f>H121+H125+H127+H129</f>
        <v>6194.0280000000002</v>
      </c>
      <c r="I131" s="26">
        <f>(H131/G131)*100</f>
        <v>103.2338</v>
      </c>
    </row>
    <row r="132" spans="2:9" s="1" customFormat="1" ht="17.25" customHeight="1" x14ac:dyDescent="0.25">
      <c r="B132" s="42">
        <v>3</v>
      </c>
      <c r="C132" s="43" t="s">
        <v>47</v>
      </c>
      <c r="D132" s="49" t="s">
        <v>48</v>
      </c>
      <c r="E132" s="6" t="s">
        <v>31</v>
      </c>
      <c r="F132" s="2"/>
      <c r="G132" s="5">
        <f>G133</f>
        <v>1200</v>
      </c>
      <c r="H132" s="5">
        <f>H133</f>
        <v>1614.8710000000001</v>
      </c>
      <c r="I132" s="5">
        <f>(H132/G132)*100</f>
        <v>134.57258333333334</v>
      </c>
    </row>
    <row r="133" spans="2:9" s="1" customFormat="1" ht="30" x14ac:dyDescent="0.25">
      <c r="B133" s="42"/>
      <c r="C133" s="43"/>
      <c r="D133" s="50"/>
      <c r="E133" s="7" t="s">
        <v>49</v>
      </c>
      <c r="F133" s="2">
        <v>1.5</v>
      </c>
      <c r="G133" s="47">
        <v>1200</v>
      </c>
      <c r="H133" s="48">
        <v>1614.8710000000001</v>
      </c>
      <c r="I133" s="48">
        <f>(H133/G133)*100</f>
        <v>134.57258333333334</v>
      </c>
    </row>
    <row r="134" spans="2:9" s="1" customFormat="1" ht="27" customHeight="1" x14ac:dyDescent="0.25">
      <c r="B134" s="42"/>
      <c r="C134" s="43"/>
      <c r="D134" s="50"/>
      <c r="E134" s="11" t="s">
        <v>50</v>
      </c>
      <c r="F134" s="2">
        <v>2.5</v>
      </c>
      <c r="G134" s="47"/>
      <c r="H134" s="47"/>
      <c r="I134" s="47"/>
    </row>
    <row r="135" spans="2:9" s="1" customFormat="1" x14ac:dyDescent="0.25">
      <c r="B135" s="42"/>
      <c r="C135" s="43"/>
      <c r="D135" s="49" t="s">
        <v>51</v>
      </c>
      <c r="E135" s="6" t="s">
        <v>31</v>
      </c>
      <c r="F135" s="52">
        <v>25</v>
      </c>
      <c r="G135" s="5">
        <f>G136+G137+G138</f>
        <v>1000</v>
      </c>
      <c r="H135" s="5">
        <f>H136+H137+H138</f>
        <v>1099.2629999999999</v>
      </c>
      <c r="I135" s="5">
        <f t="shared" ref="I135:I144" si="1">(H135/G135)*100</f>
        <v>109.92629999999998</v>
      </c>
    </row>
    <row r="136" spans="2:9" s="1" customFormat="1" ht="30" x14ac:dyDescent="0.25">
      <c r="B136" s="42"/>
      <c r="C136" s="43"/>
      <c r="D136" s="50"/>
      <c r="E136" s="7" t="s">
        <v>17</v>
      </c>
      <c r="F136" s="52"/>
      <c r="G136" s="8">
        <v>400</v>
      </c>
      <c r="H136" s="8">
        <v>449.19799999999998</v>
      </c>
      <c r="I136" s="8">
        <f t="shared" si="1"/>
        <v>112.29949999999999</v>
      </c>
    </row>
    <row r="137" spans="2:9" s="1" customFormat="1" x14ac:dyDescent="0.25">
      <c r="B137" s="42"/>
      <c r="C137" s="43"/>
      <c r="D137" s="50"/>
      <c r="E137" s="7" t="s">
        <v>15</v>
      </c>
      <c r="F137" s="52"/>
      <c r="G137" s="8">
        <v>100</v>
      </c>
      <c r="H137" s="8">
        <v>102.10599999999999</v>
      </c>
      <c r="I137" s="8">
        <f t="shared" si="1"/>
        <v>102.10599999999998</v>
      </c>
    </row>
    <row r="138" spans="2:9" s="1" customFormat="1" ht="18.75" customHeight="1" x14ac:dyDescent="0.25">
      <c r="B138" s="42"/>
      <c r="C138" s="43"/>
      <c r="D138" s="51"/>
      <c r="E138" s="7" t="s">
        <v>13</v>
      </c>
      <c r="F138" s="52"/>
      <c r="G138" s="8">
        <v>500</v>
      </c>
      <c r="H138" s="8">
        <v>547.95899999999995</v>
      </c>
      <c r="I138" s="8">
        <f t="shared" si="1"/>
        <v>109.59179999999999</v>
      </c>
    </row>
    <row r="139" spans="2:9" s="1" customFormat="1" x14ac:dyDescent="0.25">
      <c r="B139" s="42"/>
      <c r="C139" s="43"/>
      <c r="D139" s="44" t="s">
        <v>36</v>
      </c>
      <c r="E139" s="45"/>
      <c r="F139" s="46"/>
      <c r="G139" s="25">
        <f>G132+G135</f>
        <v>2200</v>
      </c>
      <c r="H139" s="25">
        <f>H132+H135</f>
        <v>2714.134</v>
      </c>
      <c r="I139" s="26">
        <f t="shared" si="1"/>
        <v>123.36972727272727</v>
      </c>
    </row>
    <row r="140" spans="2:9" s="1" customFormat="1" ht="28.5" customHeight="1" x14ac:dyDescent="0.25">
      <c r="B140" s="42">
        <v>4</v>
      </c>
      <c r="C140" s="43" t="s">
        <v>52</v>
      </c>
      <c r="D140" s="43" t="s">
        <v>53</v>
      </c>
      <c r="E140" s="6" t="s">
        <v>31</v>
      </c>
      <c r="F140" s="29"/>
      <c r="G140" s="5">
        <f>G141+G142+G143</f>
        <v>150</v>
      </c>
      <c r="H140" s="5">
        <f>H141+H142+H143</f>
        <v>173.672</v>
      </c>
      <c r="I140" s="5">
        <f t="shared" si="1"/>
        <v>115.78133333333334</v>
      </c>
    </row>
    <row r="141" spans="2:9" s="1" customFormat="1" ht="30" x14ac:dyDescent="0.25">
      <c r="B141" s="42"/>
      <c r="C141" s="43"/>
      <c r="D141" s="43"/>
      <c r="E141" s="7" t="s">
        <v>54</v>
      </c>
      <c r="F141" s="2">
        <v>5</v>
      </c>
      <c r="G141" s="8">
        <v>3</v>
      </c>
      <c r="H141" s="8">
        <v>11.14</v>
      </c>
      <c r="I141" s="8">
        <f t="shared" si="1"/>
        <v>371.33333333333331</v>
      </c>
    </row>
    <row r="142" spans="2:9" s="1" customFormat="1" ht="30" x14ac:dyDescent="0.25">
      <c r="B142" s="42"/>
      <c r="C142" s="43"/>
      <c r="D142" s="43"/>
      <c r="E142" s="7" t="s">
        <v>55</v>
      </c>
      <c r="F142" s="2">
        <v>5</v>
      </c>
      <c r="G142" s="8">
        <v>27</v>
      </c>
      <c r="H142" s="8">
        <v>28.431999999999999</v>
      </c>
      <c r="I142" s="8">
        <f t="shared" si="1"/>
        <v>105.3037037037037</v>
      </c>
    </row>
    <row r="143" spans="2:9" s="1" customFormat="1" ht="30" x14ac:dyDescent="0.25">
      <c r="B143" s="42"/>
      <c r="C143" s="43"/>
      <c r="D143" s="43"/>
      <c r="E143" s="7" t="s">
        <v>56</v>
      </c>
      <c r="F143" s="2">
        <v>3</v>
      </c>
      <c r="G143" s="8">
        <v>120</v>
      </c>
      <c r="H143" s="8">
        <v>134.1</v>
      </c>
      <c r="I143" s="8">
        <f t="shared" si="1"/>
        <v>111.75</v>
      </c>
    </row>
    <row r="144" spans="2:9" s="1" customFormat="1" x14ac:dyDescent="0.25">
      <c r="B144" s="42"/>
      <c r="C144" s="43"/>
      <c r="D144" s="44" t="s">
        <v>36</v>
      </c>
      <c r="E144" s="45"/>
      <c r="F144" s="46"/>
      <c r="G144" s="25">
        <f>G140</f>
        <v>150</v>
      </c>
      <c r="H144" s="25">
        <f>H140</f>
        <v>173.672</v>
      </c>
      <c r="I144" s="26">
        <f t="shared" si="1"/>
        <v>115.78133333333334</v>
      </c>
    </row>
    <row r="145" spans="2:9" s="30" customFormat="1" ht="21.75" customHeight="1" x14ac:dyDescent="0.25">
      <c r="B145" s="36" t="s">
        <v>57</v>
      </c>
      <c r="C145" s="37"/>
      <c r="D145" s="37"/>
      <c r="E145" s="37"/>
      <c r="F145" s="38"/>
      <c r="G145" s="35">
        <f>G85+G131+G139+G144</f>
        <v>13085</v>
      </c>
      <c r="H145" s="35">
        <f>H85+H131+H139+H144</f>
        <v>14113.363000000001</v>
      </c>
      <c r="I145" s="35">
        <f>(H145/G145)*100</f>
        <v>107.85909820405044</v>
      </c>
    </row>
    <row r="146" spans="2:9" s="30" customFormat="1" ht="15" hidden="1" customHeight="1" x14ac:dyDescent="0.25">
      <c r="B146" s="39"/>
      <c r="C146" s="40"/>
      <c r="D146" s="40"/>
      <c r="E146" s="40"/>
      <c r="F146" s="41"/>
      <c r="G146" s="35"/>
      <c r="H146" s="35"/>
      <c r="I146" s="35"/>
    </row>
    <row r="147" spans="2:9" s="30" customFormat="1" ht="15" customHeight="1" x14ac:dyDescent="0.25">
      <c r="B147" s="31"/>
      <c r="C147" s="32"/>
      <c r="D147" s="32"/>
      <c r="E147" s="32"/>
      <c r="F147" s="33"/>
      <c r="G147" s="34"/>
      <c r="H147" s="34"/>
      <c r="I147" s="34"/>
    </row>
  </sheetData>
  <mergeCells count="84">
    <mergeCell ref="B1:B2"/>
    <mergeCell ref="C1:C2"/>
    <mergeCell ref="D1:D2"/>
    <mergeCell ref="E1:E2"/>
    <mergeCell ref="I1:I2"/>
    <mergeCell ref="B3:B85"/>
    <mergeCell ref="C3:C85"/>
    <mergeCell ref="D3:D19"/>
    <mergeCell ref="F3:F6"/>
    <mergeCell ref="F7:F11"/>
    <mergeCell ref="F12:F15"/>
    <mergeCell ref="F16:F17"/>
    <mergeCell ref="F18:F19"/>
    <mergeCell ref="D20:D24"/>
    <mergeCell ref="F20:F24"/>
    <mergeCell ref="D25:D31"/>
    <mergeCell ref="F25:F29"/>
    <mergeCell ref="F30:F31"/>
    <mergeCell ref="D32:D40"/>
    <mergeCell ref="F32:F36"/>
    <mergeCell ref="F37:F38"/>
    <mergeCell ref="F39:F40"/>
    <mergeCell ref="H50:H51"/>
    <mergeCell ref="I50:I51"/>
    <mergeCell ref="D52:D55"/>
    <mergeCell ref="F52:F55"/>
    <mergeCell ref="D56:D62"/>
    <mergeCell ref="F56:F60"/>
    <mergeCell ref="F61:F62"/>
    <mergeCell ref="D41:D51"/>
    <mergeCell ref="F41:F45"/>
    <mergeCell ref="F46:F47"/>
    <mergeCell ref="F49:F51"/>
    <mergeCell ref="E50:E51"/>
    <mergeCell ref="G50:G51"/>
    <mergeCell ref="D63:D67"/>
    <mergeCell ref="F63:F67"/>
    <mergeCell ref="H65:H66"/>
    <mergeCell ref="D68:D84"/>
    <mergeCell ref="F68:F72"/>
    <mergeCell ref="G70:G71"/>
    <mergeCell ref="H70:H71"/>
    <mergeCell ref="F104:F107"/>
    <mergeCell ref="I70:I71"/>
    <mergeCell ref="F73:F76"/>
    <mergeCell ref="F77:F80"/>
    <mergeCell ref="F81:F82"/>
    <mergeCell ref="F83:F84"/>
    <mergeCell ref="D85:F85"/>
    <mergeCell ref="D108:D111"/>
    <mergeCell ref="F108:F111"/>
    <mergeCell ref="D112:D115"/>
    <mergeCell ref="F112:F115"/>
    <mergeCell ref="D116:D120"/>
    <mergeCell ref="F116:F119"/>
    <mergeCell ref="D139:F139"/>
    <mergeCell ref="D121:D130"/>
    <mergeCell ref="F129:F130"/>
    <mergeCell ref="D131:F131"/>
    <mergeCell ref="B132:B139"/>
    <mergeCell ref="C132:C139"/>
    <mergeCell ref="D132:D134"/>
    <mergeCell ref="B86:B131"/>
    <mergeCell ref="C86:C131"/>
    <mergeCell ref="D86:D89"/>
    <mergeCell ref="F86:F89"/>
    <mergeCell ref="D90:D93"/>
    <mergeCell ref="F90:F93"/>
    <mergeCell ref="D94:D103"/>
    <mergeCell ref="F102:F103"/>
    <mergeCell ref="D104:D107"/>
    <mergeCell ref="G133:G134"/>
    <mergeCell ref="H133:H134"/>
    <mergeCell ref="I133:I134"/>
    <mergeCell ref="D135:D138"/>
    <mergeCell ref="F135:F138"/>
    <mergeCell ref="H145:H146"/>
    <mergeCell ref="I145:I146"/>
    <mergeCell ref="B140:B144"/>
    <mergeCell ref="C140:C144"/>
    <mergeCell ref="D140:D143"/>
    <mergeCell ref="D144:F144"/>
    <mergeCell ref="B145:F146"/>
    <mergeCell ref="G145:G146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2019-01-24T10:55:43Z</dcterms:modified>
</cp:coreProperties>
</file>