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245" windowWidth="15120" windowHeight="6870"/>
  </bookViews>
  <sheets>
    <sheet name="РЕЕСТР" sheetId="1" r:id="rId1"/>
    <sheet name="Пилипчук" sheetId="2" r:id="rId2"/>
    <sheet name="Кирста" sheetId="3" r:id="rId3"/>
    <sheet name="Сухін" sheetId="16" r:id="rId4"/>
    <sheet name="Сімашкевич" sheetId="4" r:id="rId5"/>
    <sheet name="Солодкий світ" sheetId="5" r:id="rId6"/>
    <sheet name="Васалатій" sheetId="6" r:id="rId7"/>
    <sheet name="Березюк" sheetId="7" r:id="rId8"/>
    <sheet name="Телеком" sheetId="8" r:id="rId9"/>
    <sheet name="РЕС" sheetId="9" r:id="rId10"/>
    <sheet name="Лебеда" sheetId="10" r:id="rId11"/>
    <sheet name="агробізнес" sheetId="11" r:id="rId12"/>
    <sheet name="Вінниця-Млин" sheetId="12" r:id="rId13"/>
    <sheet name="Богачук" sheetId="13" r:id="rId14"/>
    <sheet name="Никитенко" sheetId="14" r:id="rId15"/>
    <sheet name="777" sheetId="15" r:id="rId16"/>
    <sheet name="Веретільник" sheetId="17" r:id="rId17"/>
  </sheets>
  <definedNames>
    <definedName name="_xlnm.Print_Area" localSheetId="0">РЕЕСТР!$A$3:$F$35</definedName>
  </definedNames>
  <calcPr calcId="144525"/>
</workbook>
</file>

<file path=xl/calcChain.xml><?xml version="1.0" encoding="utf-8"?>
<calcChain xmlns="http://schemas.openxmlformats.org/spreadsheetml/2006/main">
  <c r="D62" i="11" l="1"/>
  <c r="D63" i="11" s="1"/>
  <c r="D64" i="11" s="1"/>
  <c r="D65" i="11" s="1"/>
  <c r="D66" i="11" s="1"/>
  <c r="D67" i="11" s="1"/>
  <c r="D68" i="11" s="1"/>
  <c r="D69" i="11" s="1"/>
  <c r="D70" i="11" s="1"/>
  <c r="D71" i="11" s="1"/>
  <c r="D72" i="11" s="1"/>
  <c r="D73" i="11" s="1"/>
  <c r="D74" i="11" s="1"/>
  <c r="D75" i="11" s="1"/>
  <c r="D76" i="11" s="1"/>
  <c r="D77" i="11" s="1"/>
  <c r="D78" i="11" s="1"/>
  <c r="D27" i="4"/>
  <c r="D28" i="4" s="1"/>
  <c r="D29" i="4" s="1"/>
  <c r="D30" i="4" s="1"/>
  <c r="D31" i="4" s="1"/>
  <c r="D32" i="4" s="1"/>
  <c r="D33" i="4" s="1"/>
  <c r="D9" i="4"/>
  <c r="D10" i="4" s="1"/>
  <c r="D11" i="4" s="1"/>
  <c r="D12" i="4" s="1"/>
  <c r="D13" i="4" s="1"/>
  <c r="D14" i="4" s="1"/>
  <c r="D15" i="4" s="1"/>
  <c r="D16" i="4" s="1"/>
  <c r="D17" i="4" s="1"/>
  <c r="D8" i="4"/>
  <c r="D28" i="5"/>
  <c r="D29" i="5" s="1"/>
  <c r="D30" i="5" s="1"/>
  <c r="D31" i="5" s="1"/>
  <c r="D32" i="5" s="1"/>
  <c r="D15" i="5"/>
  <c r="D16" i="5" s="1"/>
  <c r="D17" i="5" s="1"/>
  <c r="D19" i="3"/>
  <c r="D20" i="3" s="1"/>
  <c r="D65" i="2" l="1"/>
  <c r="D66" i="2" s="1"/>
  <c r="D67" i="2" s="1"/>
  <c r="D68" i="2" s="1"/>
  <c r="D69" i="2" s="1"/>
  <c r="D18" i="4" l="1"/>
  <c r="D19" i="4" s="1"/>
  <c r="D10" i="2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9" i="2"/>
  <c r="D27" i="5" l="1"/>
  <c r="D27" i="3" l="1"/>
  <c r="D26" i="3"/>
  <c r="D45" i="3" l="1"/>
  <c r="D46" i="3" s="1"/>
  <c r="D47" i="3" s="1"/>
  <c r="D48" i="3" s="1"/>
  <c r="D49" i="3" s="1"/>
  <c r="D50" i="3" s="1"/>
  <c r="D51" i="3" s="1"/>
  <c r="D44" i="3"/>
  <c r="D28" i="3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13" i="13"/>
  <c r="D14" i="13" s="1"/>
  <c r="D15" i="13" s="1"/>
  <c r="D16" i="13" s="1"/>
  <c r="D17" i="13" s="1"/>
  <c r="D18" i="13" s="1"/>
  <c r="D19" i="13" s="1"/>
  <c r="D20" i="13" s="1"/>
  <c r="D21" i="13" s="1"/>
  <c r="D22" i="13" s="1"/>
  <c r="D23" i="13" s="1"/>
  <c r="D24" i="13" s="1"/>
  <c r="D25" i="13" s="1"/>
  <c r="D26" i="13" s="1"/>
  <c r="D27" i="13" s="1"/>
  <c r="D28" i="13" s="1"/>
  <c r="D29" i="13" s="1"/>
  <c r="D30" i="13" s="1"/>
  <c r="D31" i="13" s="1"/>
  <c r="D32" i="13" s="1"/>
  <c r="D33" i="13" s="1"/>
  <c r="D12" i="13"/>
  <c r="D11" i="13"/>
  <c r="D34" i="13" l="1"/>
  <c r="D35" i="13" s="1"/>
  <c r="D36" i="13" s="1"/>
  <c r="D37" i="13" s="1"/>
  <c r="D38" i="13" s="1"/>
  <c r="D39" i="13" s="1"/>
  <c r="D40" i="13" s="1"/>
  <c r="D54" i="4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41" i="4"/>
  <c r="D42" i="4" s="1"/>
  <c r="D43" i="4" s="1"/>
  <c r="D44" i="4" s="1"/>
  <c r="D45" i="4" s="1"/>
  <c r="D46" i="4" s="1"/>
  <c r="D47" i="4" s="1"/>
  <c r="D48" i="4" s="1"/>
  <c r="D49" i="4" s="1"/>
  <c r="D50" i="4" s="1"/>
  <c r="D40" i="4"/>
  <c r="D43" i="3"/>
  <c r="D22" i="4" l="1"/>
  <c r="D21" i="4"/>
  <c r="D7" i="4"/>
  <c r="H9" i="2" l="1"/>
  <c r="E25" i="11" l="1"/>
  <c r="E83" i="13"/>
  <c r="E52" i="13"/>
  <c r="E17" i="13"/>
  <c r="H17" i="13" s="1"/>
  <c r="D79" i="13" l="1"/>
  <c r="D80" i="13" s="1"/>
  <c r="D81" i="13" s="1"/>
  <c r="D82" i="13" s="1"/>
  <c r="D83" i="13" s="1"/>
  <c r="D78" i="13"/>
  <c r="D77" i="13"/>
  <c r="D45" i="13"/>
  <c r="D46" i="13" s="1"/>
  <c r="D47" i="13" s="1"/>
  <c r="D48" i="13" s="1"/>
  <c r="D49" i="13" s="1"/>
  <c r="D50" i="13" s="1"/>
  <c r="D51" i="13" s="1"/>
  <c r="D52" i="13" s="1"/>
  <c r="D44" i="13"/>
  <c r="D85" i="13" l="1"/>
  <c r="D86" i="13" s="1"/>
  <c r="D87" i="13" s="1"/>
  <c r="D84" i="13"/>
  <c r="D54" i="13"/>
  <c r="D55" i="13" s="1"/>
  <c r="D53" i="13"/>
  <c r="D9" i="11"/>
  <c r="D10" i="11" s="1"/>
  <c r="D11" i="11" s="1"/>
  <c r="D12" i="11" s="1"/>
  <c r="D13" i="11" s="1"/>
  <c r="D14" i="11" s="1"/>
  <c r="D15" i="11" s="1"/>
  <c r="D16" i="11" s="1"/>
  <c r="D17" i="11" s="1"/>
  <c r="D18" i="11" s="1"/>
  <c r="D19" i="11" s="1"/>
  <c r="D20" i="11" s="1"/>
  <c r="D21" i="11" s="1"/>
  <c r="D22" i="11" s="1"/>
  <c r="D23" i="11" s="1"/>
  <c r="D24" i="11" s="1"/>
  <c r="D25" i="11" s="1"/>
  <c r="D26" i="11" s="1"/>
  <c r="D27" i="11" s="1"/>
  <c r="D28" i="11" s="1"/>
  <c r="D29" i="11" s="1"/>
  <c r="D30" i="11" s="1"/>
  <c r="D31" i="11" s="1"/>
  <c r="D32" i="11" s="1"/>
  <c r="D33" i="11" s="1"/>
  <c r="D34" i="11" s="1"/>
  <c r="D35" i="11" s="1"/>
  <c r="D36" i="11" s="1"/>
  <c r="D37" i="11" s="1"/>
  <c r="D38" i="11" s="1"/>
  <c r="D39" i="11" s="1"/>
  <c r="D40" i="11" s="1"/>
  <c r="D41" i="11" s="1"/>
  <c r="D42" i="11" s="1"/>
  <c r="D43" i="11" s="1"/>
  <c r="D44" i="11" s="1"/>
  <c r="D45" i="11" s="1"/>
  <c r="D46" i="11" s="1"/>
  <c r="D47" i="11" s="1"/>
  <c r="D48" i="11" s="1"/>
  <c r="D49" i="11" s="1"/>
  <c r="D50" i="11" s="1"/>
  <c r="D51" i="11" s="1"/>
  <c r="D52" i="11" s="1"/>
  <c r="D53" i="11" s="1"/>
  <c r="D54" i="11" s="1"/>
  <c r="D55" i="11" s="1"/>
  <c r="D56" i="11" s="1"/>
  <c r="D57" i="11" s="1"/>
  <c r="D58" i="11" s="1"/>
  <c r="D59" i="11" s="1"/>
  <c r="D60" i="11" s="1"/>
  <c r="D61" i="11" s="1"/>
  <c r="D79" i="11" s="1"/>
  <c r="D88" i="13" l="1"/>
  <c r="D89" i="13" s="1"/>
  <c r="D90" i="13" s="1"/>
  <c r="D91" i="13" s="1"/>
  <c r="D92" i="13" s="1"/>
  <c r="D93" i="13" s="1"/>
  <c r="D94" i="13" s="1"/>
  <c r="D95" i="13" s="1"/>
  <c r="D96" i="13" s="1"/>
  <c r="D97" i="13" s="1"/>
  <c r="D98" i="13" s="1"/>
  <c r="D99" i="13" s="1"/>
  <c r="D56" i="13"/>
  <c r="D57" i="13" s="1"/>
  <c r="D58" i="13" s="1"/>
  <c r="D59" i="13" s="1"/>
  <c r="D60" i="13" s="1"/>
  <c r="D61" i="13" s="1"/>
  <c r="D62" i="13" s="1"/>
  <c r="D63" i="13" s="1"/>
  <c r="D64" i="13" s="1"/>
  <c r="D65" i="13" s="1"/>
  <c r="D66" i="13" s="1"/>
  <c r="D67" i="13" s="1"/>
  <c r="D68" i="13" s="1"/>
  <c r="D57" i="2"/>
  <c r="D58" i="2" s="1"/>
  <c r="D59" i="2" s="1"/>
  <c r="D60" i="2" s="1"/>
  <c r="D61" i="2" s="1"/>
  <c r="D62" i="2" s="1"/>
  <c r="D63" i="2" s="1"/>
  <c r="D64" i="2" s="1"/>
  <c r="D56" i="2"/>
  <c r="D100" i="13" l="1"/>
  <c r="D101" i="13" s="1"/>
  <c r="D102" i="13" s="1"/>
  <c r="D103" i="13" s="1"/>
  <c r="D104" i="13" s="1"/>
  <c r="D73" i="13"/>
  <c r="D69" i="13"/>
  <c r="D70" i="13" s="1"/>
  <c r="D71" i="13" s="1"/>
  <c r="D72" i="13" s="1"/>
  <c r="E38" i="16"/>
  <c r="E18" i="16"/>
  <c r="E13" i="2"/>
  <c r="E37" i="2"/>
  <c r="D33" i="5" l="1"/>
  <c r="D26" i="5"/>
  <c r="E9" i="17" l="1"/>
  <c r="E13" i="5"/>
  <c r="H27" i="16"/>
  <c r="E34" i="16"/>
  <c r="E14" i="16"/>
  <c r="D10" i="5" l="1"/>
  <c r="D11" i="5" s="1"/>
  <c r="D12" i="5" s="1"/>
  <c r="D13" i="5" s="1"/>
  <c r="D14" i="5" s="1"/>
  <c r="D18" i="5" s="1"/>
  <c r="E34" i="2"/>
  <c r="E9" i="2"/>
  <c r="E40" i="13"/>
  <c r="E154" i="11"/>
  <c r="D9" i="3" l="1"/>
  <c r="E11" i="17"/>
  <c r="D8" i="17"/>
  <c r="D9" i="17" s="1"/>
  <c r="D10" i="17" s="1"/>
  <c r="D11" i="17" s="1"/>
  <c r="D12" i="17" s="1"/>
  <c r="D13" i="17" s="1"/>
  <c r="D14" i="17" s="1"/>
  <c r="D32" i="16" l="1"/>
  <c r="D33" i="16"/>
  <c r="D34" i="16" s="1"/>
  <c r="D35" i="16" s="1"/>
  <c r="D36" i="16" s="1"/>
  <c r="D37" i="16" s="1"/>
  <c r="D38" i="16" s="1"/>
  <c r="D39" i="16" s="1"/>
  <c r="D40" i="16" s="1"/>
  <c r="D41" i="16" s="1"/>
  <c r="D42" i="16" s="1"/>
  <c r="D43" i="16" s="1"/>
  <c r="D44" i="16" s="1"/>
  <c r="D10" i="3"/>
  <c r="D11" i="3" s="1"/>
  <c r="D12" i="3" s="1"/>
  <c r="D13" i="3" s="1"/>
  <c r="D14" i="3" s="1"/>
  <c r="D15" i="3" s="1"/>
  <c r="D16" i="3" s="1"/>
  <c r="D17" i="3" s="1"/>
  <c r="D18" i="3" s="1"/>
  <c r="D21" i="3" s="1"/>
  <c r="D10" i="13"/>
  <c r="D30" i="16" l="1"/>
  <c r="D31" i="16" s="1"/>
  <c r="D29" i="16"/>
  <c r="D28" i="16"/>
  <c r="D11" i="16"/>
  <c r="D12" i="16" s="1"/>
  <c r="D13" i="16" s="1"/>
  <c r="D14" i="16" s="1"/>
  <c r="D15" i="16" s="1"/>
  <c r="D16" i="16" s="1"/>
  <c r="D17" i="16" s="1"/>
  <c r="D18" i="16" s="1"/>
  <c r="D19" i="16" s="1"/>
  <c r="D20" i="16" s="1"/>
  <c r="D10" i="16"/>
  <c r="D9" i="16"/>
  <c r="E152" i="11" l="1"/>
  <c r="E25" i="4" l="1"/>
  <c r="D8" i="2"/>
  <c r="E128" i="11" l="1"/>
  <c r="E28" i="15" l="1"/>
  <c r="D24" i="15"/>
  <c r="D25" i="15" s="1"/>
  <c r="D27" i="15" s="1"/>
  <c r="D28" i="15" s="1"/>
  <c r="D29" i="15" s="1"/>
  <c r="D30" i="15" s="1"/>
  <c r="D31" i="15" s="1"/>
  <c r="E12" i="15"/>
  <c r="D9" i="15"/>
  <c r="D11" i="15" s="1"/>
  <c r="D12" i="15" s="1"/>
  <c r="D13" i="15" s="1"/>
  <c r="D14" i="15" s="1"/>
  <c r="D15" i="15" s="1"/>
  <c r="D16" i="15" s="1"/>
  <c r="D17" i="15" s="1"/>
  <c r="D18" i="15" s="1"/>
  <c r="E9" i="13" l="1"/>
  <c r="E13" i="11" l="1"/>
  <c r="E102" i="11"/>
  <c r="D31" i="2" l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23" i="4" l="1"/>
  <c r="D24" i="4" s="1"/>
  <c r="D25" i="4" s="1"/>
  <c r="D26" i="4" s="1"/>
  <c r="D10" i="14" l="1"/>
  <c r="D11" i="14" s="1"/>
  <c r="D12" i="14" s="1"/>
  <c r="D13" i="14" s="1"/>
  <c r="D14" i="14" s="1"/>
  <c r="D15" i="14" s="1"/>
  <c r="D16" i="14" s="1"/>
  <c r="D9" i="14"/>
  <c r="D9" i="12" l="1"/>
  <c r="D10" i="12" s="1"/>
  <c r="D11" i="12" s="1"/>
  <c r="D12" i="12" s="1"/>
  <c r="D13" i="12" s="1"/>
  <c r="D14" i="12" s="1"/>
  <c r="D15" i="12" s="1"/>
  <c r="D154" i="11" l="1"/>
  <c r="D10" i="8"/>
  <c r="D11" i="8" s="1"/>
  <c r="D12" i="8" s="1"/>
  <c r="D13" i="8" s="1"/>
  <c r="D14" i="8" s="1"/>
  <c r="D15" i="8" s="1"/>
  <c r="D16" i="8" s="1"/>
  <c r="D17" i="8" s="1"/>
  <c r="D18" i="8" s="1"/>
  <c r="D19" i="8" s="1"/>
  <c r="D16" i="9"/>
  <c r="D17" i="9"/>
  <c r="D18" i="9" s="1"/>
  <c r="D19" i="9" s="1"/>
  <c r="D20" i="9" s="1"/>
  <c r="D21" i="9" s="1"/>
  <c r="D22" i="9" s="1"/>
  <c r="D23" i="9" s="1"/>
  <c r="D15" i="9" l="1"/>
  <c r="D14" i="9"/>
  <c r="D10" i="9"/>
  <c r="D9" i="9"/>
  <c r="D8" i="9"/>
  <c r="D8" i="10"/>
  <c r="D9" i="10" s="1"/>
  <c r="D10" i="10" s="1"/>
  <c r="D11" i="10" s="1"/>
  <c r="D12" i="10" s="1"/>
  <c r="D13" i="10" s="1"/>
  <c r="D14" i="10" s="1"/>
  <c r="D15" i="10" s="1"/>
</calcChain>
</file>

<file path=xl/sharedStrings.xml><?xml version="1.0" encoding="utf-8"?>
<sst xmlns="http://schemas.openxmlformats.org/spreadsheetml/2006/main" count="364" uniqueCount="252">
  <si>
    <t>дата</t>
  </si>
  <si>
    <t>№п/п</t>
  </si>
  <si>
    <t>Постачальник</t>
  </si>
  <si>
    <t>№ договору</t>
  </si>
  <si>
    <t>Сума договору</t>
  </si>
  <si>
    <t>Предмет договору</t>
  </si>
  <si>
    <t>Пилипчук І.І.</t>
  </si>
  <si>
    <t>№ накладної/акта</t>
  </si>
  <si>
    <t>сума</t>
  </si>
  <si>
    <t>Договір №1 від 10.01.2018</t>
  </si>
  <si>
    <t>Васалатій О.Д.</t>
  </si>
  <si>
    <t>Сімашкевич Т.С.</t>
  </si>
  <si>
    <t>Кирста А.М.</t>
  </si>
  <si>
    <t>ВАТ Укртелеком</t>
  </si>
  <si>
    <t>ПАТ Вінницяобленерго</t>
  </si>
  <si>
    <t>Електрична енергія</t>
  </si>
  <si>
    <t>Додаткова угода №2 від 28.12.2017</t>
  </si>
  <si>
    <t>ФОП Лебеда В.П.</t>
  </si>
  <si>
    <t>ПІ-120101/762/3</t>
  </si>
  <si>
    <t>ПІ-120101/761/1</t>
  </si>
  <si>
    <t>ПІ-120101/761/2</t>
  </si>
  <si>
    <t>Договір №5/18 від 05.02.2018</t>
  </si>
  <si>
    <t>ТОВ Агробізнес</t>
  </si>
  <si>
    <t>Ковбаса та ковбасні вироби</t>
  </si>
  <si>
    <t>Яйця курячі</t>
  </si>
  <si>
    <t>ФОП Пилипчук Ігор Іванович,  ІНН 2313825493, м Вінниця, вул. 1 проїзд Константиновича</t>
  </si>
  <si>
    <t>ФОП Богачук Олександр Григорович, ІНН 2529415734, м.Гайсин, вул.Південна, 18</t>
  </si>
  <si>
    <t>Крупи в асортименті</t>
  </si>
  <si>
    <t>яйця</t>
  </si>
  <si>
    <t>риба</t>
  </si>
  <si>
    <t>крупи</t>
  </si>
  <si>
    <t>соки</t>
  </si>
  <si>
    <t>Продукти харчування різні</t>
  </si>
  <si>
    <t>СПД Никитенко</t>
  </si>
  <si>
    <t>дрова</t>
  </si>
  <si>
    <t xml:space="preserve">         Договір №30 від 17.02.2018</t>
  </si>
  <si>
    <t>квітень</t>
  </si>
  <si>
    <t>ФОП Богачук О.Г.</t>
  </si>
  <si>
    <t>ПІ-120101/3044/1</t>
  </si>
  <si>
    <t>ПІ-120101/3045/3</t>
  </si>
  <si>
    <t>лютий</t>
  </si>
  <si>
    <t>травень</t>
  </si>
  <si>
    <t>березень</t>
  </si>
  <si>
    <t>Б-777</t>
  </si>
  <si>
    <t>Договір №51 від 16.03.2018</t>
  </si>
  <si>
    <t>засоби особистої гігієни</t>
  </si>
  <si>
    <t>Договір №41 від 02.03.2018</t>
  </si>
  <si>
    <t>миючі засоби</t>
  </si>
  <si>
    <t>вересень</t>
  </si>
  <si>
    <t>Сухін О.В.</t>
  </si>
  <si>
    <t>0409-1</t>
  </si>
  <si>
    <t>Договір №86 від 04.09.2018</t>
  </si>
  <si>
    <t>картопля та овочі</t>
  </si>
  <si>
    <t>Договір №87 від 04.09.2018</t>
  </si>
  <si>
    <t>фрукти</t>
  </si>
  <si>
    <t>0409-02</t>
  </si>
  <si>
    <t>1319-11</t>
  </si>
  <si>
    <t>1709-2</t>
  </si>
  <si>
    <t>1709-1</t>
  </si>
  <si>
    <t>Хліб та хлібобулочні вироби</t>
  </si>
  <si>
    <t>жовтень</t>
  </si>
  <si>
    <t>0210-2</t>
  </si>
  <si>
    <t>0210-1</t>
  </si>
  <si>
    <t>Веретільник М.М.</t>
  </si>
  <si>
    <t>Договір №85 від 04.09.2018</t>
  </si>
  <si>
    <t>ТОВ Вінниця-Млин</t>
  </si>
  <si>
    <t xml:space="preserve">         Договір №110 від 25.10.2018</t>
  </si>
  <si>
    <t>РН-0337479</t>
  </si>
  <si>
    <t>1710-2</t>
  </si>
  <si>
    <t>1710-3</t>
  </si>
  <si>
    <t>2210-8</t>
  </si>
  <si>
    <t>продукти харчування різні</t>
  </si>
  <si>
    <t>листопад</t>
  </si>
  <si>
    <t>1311-1</t>
  </si>
  <si>
    <t>0911-5</t>
  </si>
  <si>
    <t>1311-2</t>
  </si>
  <si>
    <t>0911-4</t>
  </si>
  <si>
    <t>2211-4</t>
  </si>
  <si>
    <t>2211-3</t>
  </si>
  <si>
    <t>грудень</t>
  </si>
  <si>
    <t>РН-0347308</t>
  </si>
  <si>
    <t>0312-9</t>
  </si>
  <si>
    <t>РН-0350541</t>
  </si>
  <si>
    <t>1112-1</t>
  </si>
  <si>
    <t>1812-1</t>
  </si>
  <si>
    <t>1812-2</t>
  </si>
  <si>
    <t>2112-1</t>
  </si>
  <si>
    <t>РН-0352317</t>
  </si>
  <si>
    <t>ФОП Кирста Андрій Михайлович, ІНН 3279408358, смт Піщанка, вул.Чкалова, 6</t>
  </si>
  <si>
    <t>Сирні продукти</t>
  </si>
  <si>
    <t>Масло вершкове</t>
  </si>
  <si>
    <t>Філе курки та окорочок курячий</t>
  </si>
  <si>
    <t>12</t>
  </si>
  <si>
    <t>13</t>
  </si>
  <si>
    <t>14</t>
  </si>
  <si>
    <t>ФОП Зуб АндрійОлексійович ІПП 3169712593, м.Полтава, вул.Соборності, 73</t>
  </si>
  <si>
    <t>Компюторне обладнання</t>
  </si>
  <si>
    <t>Молоко та вершки</t>
  </si>
  <si>
    <t xml:space="preserve">ТОВ ЕНЕРА ВІННИЦЯ, м.Вінниця, вул.Пирогова, 131, ЄДРПОУ 41835359, Пістружак Ганна Володимирівна </t>
  </si>
  <si>
    <t>М'ясо та мясопродукти</t>
  </si>
  <si>
    <t>Договір №16 від 30.01.2019</t>
  </si>
  <si>
    <t>м'ясо та мясопродукти</t>
  </si>
  <si>
    <t>Договір №8 від 25.01.2019</t>
  </si>
  <si>
    <t>Договір №13 від 29.01.2019</t>
  </si>
  <si>
    <t>філе курки та окорочок курячий</t>
  </si>
  <si>
    <t>січень</t>
  </si>
  <si>
    <t>Договір №7 від 25.01.2019</t>
  </si>
  <si>
    <t>Додаткова угода №25-2019 від 16.01.2019</t>
  </si>
  <si>
    <t>Березюк Н.Л.</t>
  </si>
  <si>
    <t>25.01.2019</t>
  </si>
  <si>
    <t>січень 2019 р.</t>
  </si>
  <si>
    <t>Спеціальний фонд</t>
  </si>
  <si>
    <t>Загальний фонд</t>
  </si>
  <si>
    <t xml:space="preserve">Договір №10 від 25.01.2019 </t>
  </si>
  <si>
    <t>лютий 2019 р.</t>
  </si>
  <si>
    <t>ТОВ Агробізнес, с.Токи, Підволочиський р., Тернопільська область, ЄДРПОУ 30915832, Собуцький О.М.</t>
  </si>
  <si>
    <t xml:space="preserve">         Договір №17 від 01.02.2019</t>
  </si>
  <si>
    <t>3551/1</t>
  </si>
  <si>
    <t>ТОВ "Нафтогруппа - 2005", м.Вінниця, вул.Ватутіна, 139 А, Соя Сергій Олексійович</t>
  </si>
  <si>
    <t>Паливомастильні матеріали</t>
  </si>
  <si>
    <t>ФОП Карауш Микола Фомович, смтПіщанка, вул. К.Маркса, 7, ІПН 1614209455</t>
  </si>
  <si>
    <t>Паливна деревина</t>
  </si>
  <si>
    <t>5.02.2019</t>
  </si>
  <si>
    <t xml:space="preserve">         Договір №9 від 25.01.2019</t>
  </si>
  <si>
    <t>сирні продукти</t>
  </si>
  <si>
    <t xml:space="preserve">         Договір №11 від 25.01.2019</t>
  </si>
  <si>
    <t>масло вершкове</t>
  </si>
  <si>
    <t xml:space="preserve">         Договір №15 від 29.01.2019</t>
  </si>
  <si>
    <t>BG-0000190/ТГ</t>
  </si>
  <si>
    <t>BG-0000189/ТГ</t>
  </si>
  <si>
    <t>BG-0000266/ТГ</t>
  </si>
  <si>
    <t>BG-0000265/ТГ</t>
  </si>
  <si>
    <t>молоко та вершки</t>
  </si>
  <si>
    <t>BG-0000264/ТГ</t>
  </si>
  <si>
    <t>BG-0000326/ТГ</t>
  </si>
  <si>
    <t>BG-0000328/ТГ</t>
  </si>
  <si>
    <t>BG-0000327/ТГ</t>
  </si>
  <si>
    <t>BG-0000363/ТГ</t>
  </si>
  <si>
    <t>BG-0000361/ТГ</t>
  </si>
  <si>
    <t>BG-0000362/ТГ</t>
  </si>
  <si>
    <t>ФОП Маркушевський Сергій Володимирович, ІПН 3307207495, м.Вінниця, вул. В.Порика, 12/27</t>
  </si>
  <si>
    <t xml:space="preserve">Канцелярські товари </t>
  </si>
  <si>
    <t>Риба, рибне філе та інше м'ясо риби морожені</t>
  </si>
  <si>
    <t>12.02.2019</t>
  </si>
  <si>
    <t>BG-0000430/ТГ</t>
  </si>
  <si>
    <t>BG-0000431/ТГ</t>
  </si>
  <si>
    <t>BG-0000429/ТГ</t>
  </si>
  <si>
    <t>BG-0000543/ТГ</t>
  </si>
  <si>
    <t>BG-0000545/ТГ</t>
  </si>
  <si>
    <t>BG-0000544/ТГ</t>
  </si>
  <si>
    <t>Договір №014В від 29.01.2019</t>
  </si>
  <si>
    <t>014В-1</t>
  </si>
  <si>
    <t>014В-2</t>
  </si>
  <si>
    <t>Договір №20 від 12.02.2019</t>
  </si>
  <si>
    <t>BG-0000592/ТГ</t>
  </si>
  <si>
    <t>BG-0000593/ТГ</t>
  </si>
  <si>
    <t>BG-0000591/ТГ</t>
  </si>
  <si>
    <t>20.02.2019</t>
  </si>
  <si>
    <t>BG-0000692/ТГ</t>
  </si>
  <si>
    <t>BG-0000690/ТГ</t>
  </si>
  <si>
    <t>BG-0000691/ТГ</t>
  </si>
  <si>
    <t>ФОП Сімашкевич Тетяна Степанівна, ІПН 3066105660, смт Піщанка, вул Центральна, 25</t>
  </si>
  <si>
    <t>29/2019</t>
  </si>
  <si>
    <t>30/2019</t>
  </si>
  <si>
    <t>Фрукти свіжі</t>
  </si>
  <si>
    <t>Договір №29/2019 від 07.03.2019 овочі консервовані</t>
  </si>
  <si>
    <t>Договір №30/2019 від 07.03.2019 фрукти свіжі</t>
  </si>
  <si>
    <t>BG-0000763/ТГ</t>
  </si>
  <si>
    <t>BG-0000764/ТГ</t>
  </si>
  <si>
    <t>BG-0000762/ТГ</t>
  </si>
  <si>
    <t>01.03.2019</t>
  </si>
  <si>
    <t>13.03.2019</t>
  </si>
  <si>
    <t>ФОП Сімашкевич Тетяна Степанівна, ІПН 3066105660, смт Піщанка, вул Центральна, 29</t>
  </si>
  <si>
    <t>Картопля</t>
  </si>
  <si>
    <t>Овочі свіжі</t>
  </si>
  <si>
    <t>BG-0000985/ТГ</t>
  </si>
  <si>
    <t>21.032019</t>
  </si>
  <si>
    <t>Договір №29 від 06.02.2019</t>
  </si>
  <si>
    <t>Договір №33 від 19.03.2019 картопля</t>
  </si>
  <si>
    <t>Договір №34 від 19.03.2019    овочі свіжі</t>
  </si>
  <si>
    <t>Соки фруктові та овочеві</t>
  </si>
  <si>
    <t>ПП ТД "Солодкий світ", м.Вінниця, вул. Гонти, 96-а, ЄДРПОУ 35054725, Кінзерська Оксана Михайлівна</t>
  </si>
  <si>
    <t>ФОП Крайней Віталій Анатолійович, ІПН 2962103455, смт Крижопіль</t>
  </si>
  <si>
    <t>Шафи</t>
  </si>
  <si>
    <t>BG-0000906/ТГ</t>
  </si>
  <si>
    <t>BG-0001021/ТГ</t>
  </si>
  <si>
    <t>BG-0001073/ТГ</t>
  </si>
  <si>
    <t>BG-0000907/ТГ</t>
  </si>
  <si>
    <t>BG-0001022/ТГ</t>
  </si>
  <si>
    <t>BG-0001074/ТГ</t>
  </si>
  <si>
    <t>BG-0000905/ТГ</t>
  </si>
  <si>
    <t>BG-0001020/ТГ</t>
  </si>
  <si>
    <t>BG-0001072/ТГ</t>
  </si>
  <si>
    <t>Договір №35 від 26.03.2019</t>
  </si>
  <si>
    <t>РН-0006363</t>
  </si>
  <si>
    <t>Договір №36 від 26.03.2019</t>
  </si>
  <si>
    <t>РН-0006354</t>
  </si>
  <si>
    <t>BG-0001168/ТГ</t>
  </si>
  <si>
    <t>BG-0001169/ТГ</t>
  </si>
  <si>
    <t>BG-0001167/ТГ</t>
  </si>
  <si>
    <t>BG-0001213/ТГ</t>
  </si>
  <si>
    <t>BG-0001214/ТГ</t>
  </si>
  <si>
    <t>РН-0007188</t>
  </si>
  <si>
    <t>BG-0001289/ТГ</t>
  </si>
  <si>
    <t>BG-0001288/ТГ</t>
  </si>
  <si>
    <t>BG-0001290/ТГ</t>
  </si>
  <si>
    <t>BG-0001333/ТГ</t>
  </si>
  <si>
    <t>BG-0001334/ТГ</t>
  </si>
  <si>
    <t>BG-0001332/ТГ</t>
  </si>
  <si>
    <t>17.04.20149</t>
  </si>
  <si>
    <t>BG-0001405/ТГ</t>
  </si>
  <si>
    <t>BG-0001407/ТГ</t>
  </si>
  <si>
    <t>BG-0001406/ТГ</t>
  </si>
  <si>
    <t>BG-0001447/ТГ</t>
  </si>
  <si>
    <t>BG-0001516/ТГ</t>
  </si>
  <si>
    <t>BG-0001449/ТГ</t>
  </si>
  <si>
    <t>BG-0001448/ТГ</t>
  </si>
  <si>
    <t>BG-0001517/ТГ</t>
  </si>
  <si>
    <t>BG-0001518/ТГ</t>
  </si>
  <si>
    <t>РН-0008247</t>
  </si>
  <si>
    <t>РН-0008246</t>
  </si>
  <si>
    <t>Виготовлення ПКД</t>
  </si>
  <si>
    <t>BG-0001594/ТГ</t>
  </si>
  <si>
    <t>BG-0001676/ТГ</t>
  </si>
  <si>
    <t>BG-0001732/ТГ</t>
  </si>
  <si>
    <t>BG-0001593/ТГ</t>
  </si>
  <si>
    <t>BG-0001731/ТГ</t>
  </si>
  <si>
    <t>BG-0001592/ТГ</t>
  </si>
  <si>
    <t>BG-0001674/ТГ</t>
  </si>
  <si>
    <t>BG-0001730/ТГ</t>
  </si>
  <si>
    <t>ковбаса</t>
  </si>
  <si>
    <t>Солодкий світ</t>
  </si>
  <si>
    <t>РН-0009653</t>
  </si>
  <si>
    <t>РН-0010025</t>
  </si>
  <si>
    <t>РН-0009649</t>
  </si>
  <si>
    <t>Набір дитячих меблів.</t>
  </si>
  <si>
    <t>69/19</t>
  </si>
  <si>
    <t>ТОВ "Агрофорум Люкс", Клименко Володимир Васильович, м.Київ, пров.Ярославський, буд.4</t>
  </si>
  <si>
    <t>ТОВ "Вінголовмет", м.Вінниця, вул.Київська,78, ЄДРПОУ 41931340, Слизькоухий Олександр Миколайович</t>
  </si>
  <si>
    <t>Будівельні матеріали для поточного ремонту</t>
  </si>
  <si>
    <t>25ТЛ-6353/19</t>
  </si>
  <si>
    <t>ПП "ОККО Контракт" 04070, Київська область, м.Київ, вул.Набережно-Хрещатицька, 15-17/18, ЄДРПОУ36248687, Гонта Світлана Василівна</t>
  </si>
  <si>
    <t xml:space="preserve">Перелік укладених договорів та додаткових угод   </t>
  </si>
  <si>
    <t>за І півріччя 2019 року</t>
  </si>
  <si>
    <t>Овочі консервовані без оцту</t>
  </si>
  <si>
    <t>ТОВ "РБУ-6", м.Тульчин, вул.Глінки, 10, ЄДРПОУ 03329315, Куций Віктор Олександрович</t>
  </si>
  <si>
    <t>ТОВ "Пансіонат  лікуванням "АІФА", ЄДРПОУ 38543296, Одеська область, Поільський район, с. Бочманівка, вул.Залізнична, 5, Мітіш Талія Фоатівна</t>
  </si>
  <si>
    <t>ТОВ "Брік -М", ЄРПОУ 41292327, м.Київ, вул.Ревуцького, 9, офіс 39, Лотоцький Тимофій Григорович</t>
  </si>
  <si>
    <t>Паливо-мастильні матеріали</t>
  </si>
  <si>
    <t>Послуги дитячих таборів, оздоровлення та відпочинок на узбережжі Чорного моря</t>
  </si>
  <si>
    <t>Харчовий продукт для спеціального дієтичного споживання "Каротелька"</t>
  </si>
  <si>
    <t>Піщанська спеціальна загальноосвітня школа-інтернат Вінницької обласної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</si>
</sst>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2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wrapText="1"/>
    </xf>
    <xf numFmtId="2" fontId="1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6" fillId="0" borderId="0" xfId="0" applyNumberFormat="1" applyFont="1"/>
    <xf numFmtId="2" fontId="5" fillId="0" borderId="0" xfId="0" applyNumberFormat="1" applyFont="1"/>
    <xf numFmtId="49" fontId="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1" fontId="2" fillId="0" borderId="1" xfId="0" applyNumberFormat="1" applyFont="1" applyBorder="1" applyAlignment="1">
      <alignment horizontal="center" vertical="center"/>
    </xf>
    <xf numFmtId="1" fontId="0" fillId="0" borderId="1" xfId="0" applyNumberFormat="1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0" fillId="0" borderId="1" xfId="0" applyNumberFormat="1" applyBorder="1"/>
    <xf numFmtId="0" fontId="10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right"/>
    </xf>
    <xf numFmtId="2" fontId="7" fillId="0" borderId="0" xfId="0" applyNumberFormat="1" applyFont="1"/>
    <xf numFmtId="0" fontId="6" fillId="0" borderId="1" xfId="0" applyFont="1" applyBorder="1" applyAlignment="1">
      <alignment horizontal="center"/>
    </xf>
    <xf numFmtId="2" fontId="12" fillId="0" borderId="0" xfId="0" applyNumberFormat="1" applyFont="1"/>
    <xf numFmtId="0" fontId="12" fillId="0" borderId="0" xfId="0" applyFont="1"/>
    <xf numFmtId="2" fontId="10" fillId="0" borderId="0" xfId="0" applyNumberFormat="1" applyFont="1"/>
    <xf numFmtId="0" fontId="6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2" fillId="0" borderId="0" xfId="0" applyNumberFormat="1" applyFont="1"/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0" fontId="11" fillId="0" borderId="1" xfId="0" applyFont="1" applyBorder="1"/>
    <xf numFmtId="2" fontId="16" fillId="0" borderId="1" xfId="0" applyNumberFormat="1" applyFont="1" applyBorder="1" applyAlignment="1">
      <alignment horizontal="center" vertical="center"/>
    </xf>
    <xf numFmtId="0" fontId="15" fillId="0" borderId="0" xfId="0" applyFont="1"/>
    <xf numFmtId="2" fontId="17" fillId="0" borderId="1" xfId="0" applyNumberFormat="1" applyFont="1" applyBorder="1" applyAlignment="1">
      <alignment horizontal="center" vertical="center"/>
    </xf>
    <xf numFmtId="0" fontId="18" fillId="0" borderId="0" xfId="0" applyFont="1"/>
    <xf numFmtId="2" fontId="2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7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2" fontId="5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9" fillId="0" borderId="0" xfId="0" applyFont="1"/>
    <xf numFmtId="0" fontId="12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2" fontId="0" fillId="3" borderId="1" xfId="0" applyNumberForma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49" fontId="6" fillId="0" borderId="0" xfId="0" applyNumberFormat="1" applyFont="1"/>
    <xf numFmtId="49" fontId="5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0" fillId="0" borderId="0" xfId="0" applyNumberFormat="1"/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" fontId="3" fillId="0" borderId="1" xfId="0" applyNumberFormat="1" applyFont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wrapText="1"/>
    </xf>
    <xf numFmtId="0" fontId="21" fillId="0" borderId="0" xfId="0" applyFont="1"/>
    <xf numFmtId="14" fontId="21" fillId="0" borderId="1" xfId="0" applyNumberFormat="1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1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1" xfId="0" applyFont="1" applyBorder="1" applyAlignment="1">
      <alignment horizontal="left" wrapText="1"/>
    </xf>
    <xf numFmtId="2" fontId="12" fillId="0" borderId="0" xfId="0" applyNumberFormat="1" applyFont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2" fontId="19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0" fontId="0" fillId="0" borderId="0" xfId="0" applyFont="1"/>
    <xf numFmtId="0" fontId="21" fillId="0" borderId="0" xfId="0" applyFont="1" applyAlignment="1">
      <alignment horizontal="center" vertical="center" wrapText="1"/>
    </xf>
    <xf numFmtId="0" fontId="24" fillId="0" borderId="0" xfId="0" applyFont="1"/>
    <xf numFmtId="2" fontId="11" fillId="4" borderId="1" xfId="0" applyNumberFormat="1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2" fontId="23" fillId="3" borderId="0" xfId="0" applyNumberFormat="1" applyFont="1" applyFill="1"/>
    <xf numFmtId="2" fontId="4" fillId="0" borderId="0" xfId="0" applyNumberFormat="1" applyFont="1"/>
    <xf numFmtId="2" fontId="11" fillId="0" borderId="1" xfId="0" applyNumberFormat="1" applyFont="1" applyBorder="1"/>
    <xf numFmtId="14" fontId="21" fillId="0" borderId="1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/>
    <xf numFmtId="2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" fontId="3" fillId="0" borderId="1" xfId="0" applyNumberFormat="1" applyFont="1" applyBorder="1" applyAlignment="1">
      <alignment vertical="center" wrapText="1"/>
    </xf>
    <xf numFmtId="0" fontId="0" fillId="0" borderId="0" xfId="0" applyAlignment="1"/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1" fontId="26" fillId="0" borderId="0" xfId="0" applyNumberFormat="1" applyFont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1" fontId="26" fillId="0" borderId="0" xfId="0" applyNumberFormat="1" applyFont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tabSelected="1" zoomScaleNormal="100" workbookViewId="0">
      <selection activeCell="G5" sqref="G5"/>
    </sheetView>
  </sheetViews>
  <sheetFormatPr defaultRowHeight="15" x14ac:dyDescent="0.25"/>
  <cols>
    <col min="1" max="1" width="13" style="169" bestFit="1" customWidth="1"/>
    <col min="2" max="2" width="14" customWidth="1"/>
    <col min="3" max="3" width="20.85546875" style="36" customWidth="1"/>
    <col min="4" max="4" width="55" style="163" customWidth="1"/>
    <col min="5" max="5" width="40.42578125" style="158" customWidth="1"/>
    <col min="6" max="6" width="25.42578125" style="48" customWidth="1"/>
    <col min="7" max="7" width="18" style="36" customWidth="1"/>
    <col min="8" max="8" width="14.140625" style="36" customWidth="1"/>
    <col min="9" max="9" width="20.85546875" customWidth="1"/>
    <col min="10" max="10" width="14.85546875" style="19" customWidth="1"/>
  </cols>
  <sheetData>
    <row r="2" spans="1:8" ht="31.5" x14ac:dyDescent="0.5">
      <c r="A2" s="171"/>
      <c r="B2" s="171"/>
      <c r="C2" s="171"/>
      <c r="D2" s="171"/>
      <c r="E2" s="171"/>
      <c r="F2" s="171"/>
      <c r="G2" s="171"/>
      <c r="H2" s="171"/>
    </row>
    <row r="3" spans="1:8" ht="31.5" x14ac:dyDescent="0.5">
      <c r="A3" s="171" t="s">
        <v>242</v>
      </c>
      <c r="B3" s="171"/>
      <c r="C3" s="171"/>
      <c r="D3" s="171"/>
      <c r="E3" s="171"/>
      <c r="F3" s="171"/>
      <c r="G3" s="159"/>
      <c r="H3" s="159"/>
    </row>
    <row r="4" spans="1:8" ht="31.5" x14ac:dyDescent="0.5">
      <c r="A4" s="167"/>
      <c r="B4" s="165"/>
      <c r="C4" s="35"/>
      <c r="D4" s="166" t="s">
        <v>243</v>
      </c>
      <c r="E4" s="166"/>
      <c r="F4" s="164"/>
      <c r="G4" s="35"/>
      <c r="H4" s="35"/>
    </row>
    <row r="5" spans="1:8" ht="31.5" x14ac:dyDescent="0.25">
      <c r="A5" s="172" t="s">
        <v>251</v>
      </c>
      <c r="B5" s="172"/>
      <c r="C5" s="172"/>
      <c r="D5" s="172"/>
      <c r="E5" s="172"/>
      <c r="F5" s="172"/>
      <c r="G5" s="35"/>
      <c r="H5" s="35"/>
    </row>
    <row r="7" spans="1:8" s="2" customFormat="1" ht="22.5" x14ac:dyDescent="0.25">
      <c r="A7" s="168" t="s">
        <v>1</v>
      </c>
      <c r="B7" s="1" t="s">
        <v>0</v>
      </c>
      <c r="C7" s="1" t="s">
        <v>3</v>
      </c>
      <c r="D7" s="160" t="s">
        <v>2</v>
      </c>
      <c r="E7" s="157" t="s">
        <v>5</v>
      </c>
      <c r="F7" s="1" t="s">
        <v>4</v>
      </c>
    </row>
    <row r="8" spans="1:8" s="7" customFormat="1" ht="37.5" x14ac:dyDescent="0.25">
      <c r="A8" s="132">
        <v>1</v>
      </c>
      <c r="B8" s="5">
        <v>43490</v>
      </c>
      <c r="C8" s="4">
        <v>7</v>
      </c>
      <c r="D8" s="161" t="s">
        <v>88</v>
      </c>
      <c r="E8" s="14" t="s">
        <v>24</v>
      </c>
      <c r="F8" s="6">
        <v>15000</v>
      </c>
    </row>
    <row r="9" spans="1:8" s="7" customFormat="1" ht="56.25" x14ac:dyDescent="0.25">
      <c r="A9" s="132">
        <v>2</v>
      </c>
      <c r="B9" s="5">
        <v>43490</v>
      </c>
      <c r="C9" s="4">
        <v>8</v>
      </c>
      <c r="D9" s="138" t="s">
        <v>25</v>
      </c>
      <c r="E9" s="14" t="s">
        <v>23</v>
      </c>
      <c r="F9" s="6">
        <v>15800</v>
      </c>
    </row>
    <row r="10" spans="1:8" s="7" customFormat="1" ht="37.5" x14ac:dyDescent="0.25">
      <c r="A10" s="132">
        <v>3</v>
      </c>
      <c r="B10" s="5">
        <v>43490</v>
      </c>
      <c r="C10" s="4">
        <v>9</v>
      </c>
      <c r="D10" s="161" t="s">
        <v>26</v>
      </c>
      <c r="E10" s="14" t="s">
        <v>89</v>
      </c>
      <c r="F10" s="6">
        <v>42060</v>
      </c>
    </row>
    <row r="11" spans="1:8" s="7" customFormat="1" ht="37.5" x14ac:dyDescent="0.25">
      <c r="A11" s="132">
        <v>4</v>
      </c>
      <c r="B11" s="5">
        <v>43490</v>
      </c>
      <c r="C11" s="4">
        <v>11</v>
      </c>
      <c r="D11" s="161" t="s">
        <v>26</v>
      </c>
      <c r="E11" s="14" t="s">
        <v>90</v>
      </c>
      <c r="F11" s="6">
        <v>26879</v>
      </c>
    </row>
    <row r="12" spans="1:8" s="7" customFormat="1" ht="56.25" x14ac:dyDescent="0.25">
      <c r="A12" s="132">
        <v>5</v>
      </c>
      <c r="B12" s="5">
        <v>43494</v>
      </c>
      <c r="C12" s="34" t="s">
        <v>92</v>
      </c>
      <c r="D12" s="161" t="s">
        <v>98</v>
      </c>
      <c r="E12" s="14" t="s">
        <v>15</v>
      </c>
      <c r="F12" s="6">
        <v>218026</v>
      </c>
    </row>
    <row r="13" spans="1:8" s="7" customFormat="1" ht="56.25" x14ac:dyDescent="0.25">
      <c r="A13" s="132">
        <v>6</v>
      </c>
      <c r="B13" s="5">
        <v>43494</v>
      </c>
      <c r="C13" s="34" t="s">
        <v>93</v>
      </c>
      <c r="D13" s="138" t="s">
        <v>25</v>
      </c>
      <c r="E13" s="14" t="s">
        <v>91</v>
      </c>
      <c r="F13" s="6">
        <v>15410</v>
      </c>
    </row>
    <row r="14" spans="1:8" s="7" customFormat="1" ht="37.5" x14ac:dyDescent="0.25">
      <c r="A14" s="132">
        <v>7</v>
      </c>
      <c r="B14" s="5">
        <v>43494</v>
      </c>
      <c r="C14" s="34" t="s">
        <v>94</v>
      </c>
      <c r="D14" s="161" t="s">
        <v>95</v>
      </c>
      <c r="E14" s="14" t="s">
        <v>96</v>
      </c>
      <c r="F14" s="6">
        <v>14944</v>
      </c>
    </row>
    <row r="15" spans="1:8" s="7" customFormat="1" ht="37.5" x14ac:dyDescent="0.25">
      <c r="A15" s="132">
        <v>8</v>
      </c>
      <c r="B15" s="5">
        <v>43494</v>
      </c>
      <c r="C15" s="8">
        <v>15</v>
      </c>
      <c r="D15" s="161" t="s">
        <v>26</v>
      </c>
      <c r="E15" s="14" t="s">
        <v>97</v>
      </c>
      <c r="F15" s="6">
        <v>73053</v>
      </c>
    </row>
    <row r="16" spans="1:8" s="7" customFormat="1" ht="56.25" x14ac:dyDescent="0.25">
      <c r="A16" s="132">
        <v>9</v>
      </c>
      <c r="B16" s="5">
        <v>43495</v>
      </c>
      <c r="C16" s="4">
        <v>16</v>
      </c>
      <c r="D16" s="138" t="s">
        <v>25</v>
      </c>
      <c r="E16" s="14" t="s">
        <v>99</v>
      </c>
      <c r="F16" s="6">
        <v>92000</v>
      </c>
    </row>
    <row r="17" spans="1:6" s="120" customFormat="1" ht="56.25" x14ac:dyDescent="0.25">
      <c r="A17" s="136">
        <v>10</v>
      </c>
      <c r="B17" s="119">
        <v>43497</v>
      </c>
      <c r="C17" s="117">
        <v>17</v>
      </c>
      <c r="D17" s="162" t="s">
        <v>115</v>
      </c>
      <c r="E17" s="121" t="s">
        <v>59</v>
      </c>
      <c r="F17" s="17">
        <v>41428.339999999997</v>
      </c>
    </row>
    <row r="18" spans="1:6" s="118" customFormat="1" ht="37.5" x14ac:dyDescent="0.25">
      <c r="A18" s="132">
        <v>11</v>
      </c>
      <c r="B18" s="114">
        <v>43500</v>
      </c>
      <c r="C18" s="113" t="s">
        <v>117</v>
      </c>
      <c r="D18" s="138" t="s">
        <v>118</v>
      </c>
      <c r="E18" s="97" t="s">
        <v>119</v>
      </c>
      <c r="F18" s="115">
        <v>22950</v>
      </c>
    </row>
    <row r="19" spans="1:6" s="118" customFormat="1" ht="37.5" x14ac:dyDescent="0.25">
      <c r="A19" s="132">
        <v>12</v>
      </c>
      <c r="B19" s="114">
        <v>43503</v>
      </c>
      <c r="C19" s="113">
        <v>2</v>
      </c>
      <c r="D19" s="138" t="s">
        <v>120</v>
      </c>
      <c r="E19" s="97" t="s">
        <v>121</v>
      </c>
      <c r="F19" s="115">
        <v>106000</v>
      </c>
    </row>
    <row r="20" spans="1:6" s="118" customFormat="1" ht="56.25" x14ac:dyDescent="0.25">
      <c r="A20" s="132">
        <v>13</v>
      </c>
      <c r="B20" s="114">
        <v>43507</v>
      </c>
      <c r="C20" s="113">
        <v>2</v>
      </c>
      <c r="D20" s="138" t="s">
        <v>140</v>
      </c>
      <c r="E20" s="97" t="s">
        <v>141</v>
      </c>
      <c r="F20" s="115">
        <v>11214</v>
      </c>
    </row>
    <row r="21" spans="1:6" s="134" customFormat="1" ht="37.5" x14ac:dyDescent="0.3">
      <c r="A21" s="136">
        <v>14</v>
      </c>
      <c r="B21" s="135">
        <v>43508</v>
      </c>
      <c r="C21" s="117">
        <v>20</v>
      </c>
      <c r="D21" s="133" t="s">
        <v>88</v>
      </c>
      <c r="E21" s="140" t="s">
        <v>142</v>
      </c>
      <c r="F21" s="116">
        <v>36065</v>
      </c>
    </row>
    <row r="22" spans="1:6" s="137" customFormat="1" ht="37.5" x14ac:dyDescent="0.3">
      <c r="A22" s="136">
        <v>15</v>
      </c>
      <c r="B22" s="135">
        <v>43530</v>
      </c>
      <c r="C22" s="117">
        <v>29</v>
      </c>
      <c r="D22" s="138" t="s">
        <v>88</v>
      </c>
      <c r="E22" s="97" t="s">
        <v>27</v>
      </c>
      <c r="F22" s="116">
        <v>7939.84</v>
      </c>
    </row>
    <row r="23" spans="1:6" s="137" customFormat="1" ht="37.5" x14ac:dyDescent="0.3">
      <c r="A23" s="136">
        <v>16</v>
      </c>
      <c r="B23" s="135">
        <v>43531</v>
      </c>
      <c r="C23" s="117" t="s">
        <v>162</v>
      </c>
      <c r="D23" s="138" t="s">
        <v>161</v>
      </c>
      <c r="E23" s="170" t="s">
        <v>244</v>
      </c>
      <c r="F23" s="116">
        <v>11400</v>
      </c>
    </row>
    <row r="24" spans="1:6" s="139" customFormat="1" ht="37.5" x14ac:dyDescent="0.3">
      <c r="A24" s="136">
        <v>17</v>
      </c>
      <c r="B24" s="135">
        <v>43531</v>
      </c>
      <c r="C24" s="117" t="s">
        <v>163</v>
      </c>
      <c r="D24" s="138" t="s">
        <v>161</v>
      </c>
      <c r="E24" s="140" t="s">
        <v>164</v>
      </c>
      <c r="F24" s="116">
        <v>16894</v>
      </c>
    </row>
    <row r="25" spans="1:6" s="139" customFormat="1" ht="37.5" x14ac:dyDescent="0.25">
      <c r="A25" s="136">
        <v>18</v>
      </c>
      <c r="B25" s="135">
        <v>43543</v>
      </c>
      <c r="C25" s="117">
        <v>33</v>
      </c>
      <c r="D25" s="138" t="s">
        <v>161</v>
      </c>
      <c r="E25" s="97" t="s">
        <v>173</v>
      </c>
      <c r="F25" s="116">
        <v>13480</v>
      </c>
    </row>
    <row r="26" spans="1:6" s="139" customFormat="1" ht="37.5" x14ac:dyDescent="0.25">
      <c r="A26" s="136">
        <v>19</v>
      </c>
      <c r="B26" s="135">
        <v>43543</v>
      </c>
      <c r="C26" s="117">
        <v>34</v>
      </c>
      <c r="D26" s="138" t="s">
        <v>172</v>
      </c>
      <c r="E26" s="97" t="s">
        <v>174</v>
      </c>
      <c r="F26" s="116">
        <v>18228</v>
      </c>
    </row>
    <row r="27" spans="1:6" s="137" customFormat="1" ht="37.5" x14ac:dyDescent="0.3">
      <c r="A27" s="136">
        <v>20</v>
      </c>
      <c r="B27" s="135">
        <v>43549</v>
      </c>
      <c r="C27" s="117">
        <v>32</v>
      </c>
      <c r="D27" s="138" t="s">
        <v>182</v>
      </c>
      <c r="E27" s="97" t="s">
        <v>183</v>
      </c>
      <c r="F27" s="116">
        <v>4990</v>
      </c>
    </row>
    <row r="28" spans="1:6" s="137" customFormat="1" ht="56.25" x14ac:dyDescent="0.3">
      <c r="A28" s="136">
        <v>21</v>
      </c>
      <c r="B28" s="135">
        <v>43550</v>
      </c>
      <c r="C28" s="117">
        <v>35</v>
      </c>
      <c r="D28" s="138" t="s">
        <v>181</v>
      </c>
      <c r="E28" s="140" t="s">
        <v>32</v>
      </c>
      <c r="F28" s="116">
        <v>6451.68</v>
      </c>
    </row>
    <row r="29" spans="1:6" s="137" customFormat="1" ht="56.25" x14ac:dyDescent="0.3">
      <c r="A29" s="136">
        <v>22</v>
      </c>
      <c r="B29" s="135">
        <v>43550</v>
      </c>
      <c r="C29" s="117">
        <v>36</v>
      </c>
      <c r="D29" s="138" t="s">
        <v>181</v>
      </c>
      <c r="E29" s="140" t="s">
        <v>180</v>
      </c>
      <c r="F29" s="116">
        <v>11700</v>
      </c>
    </row>
    <row r="30" spans="1:6" s="148" customFormat="1" ht="56.25" x14ac:dyDescent="0.25">
      <c r="A30" s="136">
        <v>23</v>
      </c>
      <c r="B30" s="135">
        <v>43587</v>
      </c>
      <c r="C30" s="117">
        <v>45</v>
      </c>
      <c r="D30" s="138" t="s">
        <v>245</v>
      </c>
      <c r="E30" s="97" t="s">
        <v>221</v>
      </c>
      <c r="F30" s="116">
        <v>45102.62</v>
      </c>
    </row>
    <row r="31" spans="1:6" s="148" customFormat="1" ht="75" x14ac:dyDescent="0.25">
      <c r="A31" s="136">
        <v>24</v>
      </c>
      <c r="B31" s="135">
        <v>43598</v>
      </c>
      <c r="C31" s="117" t="s">
        <v>240</v>
      </c>
      <c r="D31" s="138" t="s">
        <v>241</v>
      </c>
      <c r="E31" s="97" t="s">
        <v>248</v>
      </c>
      <c r="F31" s="116">
        <v>30786</v>
      </c>
    </row>
    <row r="32" spans="1:6" s="96" customFormat="1" ht="75" x14ac:dyDescent="0.25">
      <c r="A32" s="132">
        <v>25</v>
      </c>
      <c r="B32" s="135">
        <v>43612</v>
      </c>
      <c r="C32" s="117">
        <v>59</v>
      </c>
      <c r="D32" s="138" t="s">
        <v>246</v>
      </c>
      <c r="E32" s="97" t="s">
        <v>249</v>
      </c>
      <c r="F32" s="116">
        <v>634336</v>
      </c>
    </row>
    <row r="33" spans="1:10" s="96" customFormat="1" ht="56.25" x14ac:dyDescent="0.25">
      <c r="A33" s="132">
        <v>26</v>
      </c>
      <c r="B33" s="135">
        <v>43622</v>
      </c>
      <c r="C33" s="117">
        <v>63</v>
      </c>
      <c r="D33" s="138" t="s">
        <v>247</v>
      </c>
      <c r="E33" s="97" t="s">
        <v>235</v>
      </c>
      <c r="F33" s="116">
        <v>33396.959999999999</v>
      </c>
    </row>
    <row r="34" spans="1:10" s="156" customFormat="1" ht="56.25" x14ac:dyDescent="0.25">
      <c r="A34" s="136">
        <v>27</v>
      </c>
      <c r="B34" s="155">
        <v>43626</v>
      </c>
      <c r="C34" s="117" t="s">
        <v>236</v>
      </c>
      <c r="D34" s="138" t="s">
        <v>237</v>
      </c>
      <c r="E34" s="97" t="s">
        <v>250</v>
      </c>
      <c r="F34" s="116">
        <v>9900</v>
      </c>
    </row>
    <row r="35" spans="1:10" s="156" customFormat="1" ht="56.25" x14ac:dyDescent="0.25">
      <c r="A35" s="132">
        <v>28</v>
      </c>
      <c r="B35" s="155">
        <v>43630</v>
      </c>
      <c r="C35" s="117">
        <v>64</v>
      </c>
      <c r="D35" s="138" t="s">
        <v>238</v>
      </c>
      <c r="E35" s="97" t="s">
        <v>239</v>
      </c>
      <c r="F35" s="116">
        <v>37000</v>
      </c>
    </row>
    <row r="36" spans="1:10" x14ac:dyDescent="0.25">
      <c r="G36"/>
      <c r="H36"/>
      <c r="J36"/>
    </row>
  </sheetData>
  <sortState ref="A7:J120">
    <sortCondition ref="A7"/>
  </sortState>
  <mergeCells count="3">
    <mergeCell ref="A2:H2"/>
    <mergeCell ref="A3:F3"/>
    <mergeCell ref="A5:F5"/>
  </mergeCells>
  <pageMargins left="0.70866141732283472" right="0.19685039370078741" top="0.74803149606299213" bottom="0.74803149606299213" header="0.31496062992125984" footer="0.31496062992125984"/>
  <pageSetup paperSize="9" scale="48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6"/>
  <sheetViews>
    <sheetView workbookViewId="0">
      <selection activeCell="I15" sqref="I15"/>
    </sheetView>
  </sheetViews>
  <sheetFormatPr defaultRowHeight="15" x14ac:dyDescent="0.25"/>
  <cols>
    <col min="1" max="1" width="23.85546875" customWidth="1"/>
    <col min="2" max="2" width="20.85546875" customWidth="1"/>
    <col min="3" max="3" width="16.140625" customWidth="1"/>
    <col min="4" max="4" width="15.42578125" customWidth="1"/>
  </cols>
  <sheetData>
    <row r="3" spans="1:4" s="10" customFormat="1" ht="18.75" x14ac:dyDescent="0.3">
      <c r="B3" s="10" t="s">
        <v>14</v>
      </c>
    </row>
    <row r="4" spans="1:4" ht="15.75" x14ac:dyDescent="0.25">
      <c r="A4" s="12"/>
      <c r="B4" s="11"/>
      <c r="C4" s="12"/>
      <c r="D4" s="12"/>
    </row>
    <row r="5" spans="1:4" ht="15.75" x14ac:dyDescent="0.25">
      <c r="A5" s="3"/>
      <c r="B5" s="3" t="s">
        <v>7</v>
      </c>
      <c r="C5" s="3" t="s">
        <v>8</v>
      </c>
      <c r="D5" s="3"/>
    </row>
    <row r="6" spans="1:4" ht="31.5" x14ac:dyDescent="0.25">
      <c r="A6" s="16" t="s">
        <v>16</v>
      </c>
      <c r="B6" s="3"/>
      <c r="C6" s="20">
        <v>40000</v>
      </c>
      <c r="D6" s="3"/>
    </row>
    <row r="7" spans="1:4" ht="15.75" x14ac:dyDescent="0.25">
      <c r="A7" s="3"/>
      <c r="B7" s="3"/>
      <c r="C7" s="21"/>
      <c r="D7" s="3"/>
    </row>
    <row r="8" spans="1:4" ht="15.75" x14ac:dyDescent="0.25">
      <c r="A8" s="23">
        <v>43123</v>
      </c>
      <c r="B8" s="3" t="s">
        <v>18</v>
      </c>
      <c r="C8" s="21">
        <v>134.63</v>
      </c>
      <c r="D8" s="21">
        <f>SUM(C6-C8)</f>
        <v>39865.370000000003</v>
      </c>
    </row>
    <row r="9" spans="1:4" ht="15.75" x14ac:dyDescent="0.25">
      <c r="A9" s="23">
        <v>43123</v>
      </c>
      <c r="B9" s="3" t="s">
        <v>19</v>
      </c>
      <c r="C9" s="21">
        <v>19711.07</v>
      </c>
      <c r="D9" s="21">
        <f>SUM(D8-C9)</f>
        <v>20154.300000000003</v>
      </c>
    </row>
    <row r="10" spans="1:4" ht="15.75" x14ac:dyDescent="0.25">
      <c r="A10" s="23">
        <v>43132</v>
      </c>
      <c r="B10" s="3" t="s">
        <v>20</v>
      </c>
      <c r="C10" s="21">
        <v>20154.3</v>
      </c>
      <c r="D10" s="20">
        <f>SUM(D9-C10)</f>
        <v>3.637978807091713E-12</v>
      </c>
    </row>
    <row r="11" spans="1:4" ht="15.75" x14ac:dyDescent="0.25">
      <c r="A11" s="3"/>
      <c r="B11" s="3"/>
      <c r="C11" s="21"/>
      <c r="D11" s="3"/>
    </row>
    <row r="12" spans="1:4" s="19" customFormat="1" ht="31.5" x14ac:dyDescent="0.25">
      <c r="A12" s="25" t="s">
        <v>21</v>
      </c>
      <c r="B12" s="24"/>
      <c r="C12" s="26">
        <v>183700</v>
      </c>
      <c r="D12" s="24"/>
    </row>
    <row r="13" spans="1:4" ht="15.75" x14ac:dyDescent="0.25">
      <c r="A13" s="3"/>
      <c r="B13" s="3"/>
      <c r="C13" s="21"/>
      <c r="D13" s="3"/>
    </row>
    <row r="14" spans="1:4" ht="15.75" x14ac:dyDescent="0.25">
      <c r="A14" s="3"/>
      <c r="B14" s="3" t="s">
        <v>20</v>
      </c>
      <c r="C14" s="21">
        <v>1382.11</v>
      </c>
      <c r="D14" s="21">
        <f>SUM(C12-C14)</f>
        <v>182317.89</v>
      </c>
    </row>
    <row r="15" spans="1:4" ht="15.75" x14ac:dyDescent="0.25">
      <c r="A15" s="3"/>
      <c r="B15" s="3"/>
      <c r="C15" s="21"/>
      <c r="D15" s="21">
        <f>SUM(D14-C15)</f>
        <v>182317.89</v>
      </c>
    </row>
    <row r="16" spans="1:4" ht="15.75" x14ac:dyDescent="0.25">
      <c r="A16" s="3"/>
      <c r="B16" s="3"/>
      <c r="C16" s="21"/>
      <c r="D16" s="21">
        <f t="shared" ref="D16:D23" si="0">SUM(D15-C16)</f>
        <v>182317.89</v>
      </c>
    </row>
    <row r="17" spans="1:4" ht="15.75" x14ac:dyDescent="0.25">
      <c r="A17" s="3"/>
      <c r="B17" s="3"/>
      <c r="C17" s="21"/>
      <c r="D17" s="21">
        <f t="shared" si="0"/>
        <v>182317.89</v>
      </c>
    </row>
    <row r="18" spans="1:4" ht="15.75" x14ac:dyDescent="0.25">
      <c r="A18" s="3"/>
      <c r="B18" s="3"/>
      <c r="C18" s="21"/>
      <c r="D18" s="21">
        <f t="shared" si="0"/>
        <v>182317.89</v>
      </c>
    </row>
    <row r="19" spans="1:4" ht="15.75" x14ac:dyDescent="0.25">
      <c r="A19" s="3"/>
      <c r="B19" s="3" t="s">
        <v>38</v>
      </c>
      <c r="C19" s="21">
        <v>17410.759999999998</v>
      </c>
      <c r="D19" s="21">
        <f t="shared" si="0"/>
        <v>164907.13</v>
      </c>
    </row>
    <row r="20" spans="1:4" ht="15.75" x14ac:dyDescent="0.25">
      <c r="A20" s="3"/>
      <c r="B20" s="3" t="s">
        <v>39</v>
      </c>
      <c r="C20" s="21">
        <v>245.21</v>
      </c>
      <c r="D20" s="21">
        <f t="shared" si="0"/>
        <v>164661.92000000001</v>
      </c>
    </row>
    <row r="21" spans="1:4" ht="15.75" x14ac:dyDescent="0.25">
      <c r="A21" s="3"/>
      <c r="B21" s="3"/>
      <c r="C21" s="21"/>
      <c r="D21" s="21">
        <f t="shared" si="0"/>
        <v>164661.92000000001</v>
      </c>
    </row>
    <row r="22" spans="1:4" ht="15.75" x14ac:dyDescent="0.25">
      <c r="A22" s="3"/>
      <c r="B22" s="3"/>
      <c r="C22" s="21"/>
      <c r="D22" s="21">
        <f t="shared" si="0"/>
        <v>164661.92000000001</v>
      </c>
    </row>
    <row r="23" spans="1:4" ht="15.75" x14ac:dyDescent="0.25">
      <c r="A23" s="3"/>
      <c r="B23" s="3"/>
      <c r="C23" s="21"/>
      <c r="D23" s="21">
        <f t="shared" si="0"/>
        <v>164661.92000000001</v>
      </c>
    </row>
    <row r="24" spans="1:4" ht="15.75" x14ac:dyDescent="0.25">
      <c r="A24" s="3"/>
      <c r="B24" s="3"/>
      <c r="C24" s="21"/>
      <c r="D24" s="3"/>
    </row>
    <row r="25" spans="1:4" ht="15.75" x14ac:dyDescent="0.25">
      <c r="A25" s="3"/>
      <c r="B25" s="3"/>
      <c r="C25" s="21"/>
      <c r="D25" s="3"/>
    </row>
    <row r="26" spans="1:4" ht="15.75" x14ac:dyDescent="0.25">
      <c r="A26" s="3"/>
      <c r="B26" s="3"/>
      <c r="C26" s="21"/>
      <c r="D2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workbookViewId="0">
      <selection activeCell="G15" sqref="G15"/>
    </sheetView>
  </sheetViews>
  <sheetFormatPr defaultRowHeight="15" x14ac:dyDescent="0.25"/>
  <cols>
    <col min="1" max="1" width="32.7109375" customWidth="1"/>
    <col min="2" max="2" width="20.5703125" customWidth="1"/>
    <col min="3" max="3" width="14" customWidth="1"/>
    <col min="4" max="4" width="11.140625" customWidth="1"/>
  </cols>
  <sheetData>
    <row r="2" spans="1:4" s="18" customFormat="1" ht="21" x14ac:dyDescent="0.35">
      <c r="B2" s="18" t="s">
        <v>17</v>
      </c>
    </row>
    <row r="4" spans="1:4" ht="15.75" x14ac:dyDescent="0.25">
      <c r="A4" s="12"/>
      <c r="B4" s="11"/>
      <c r="C4" s="12"/>
      <c r="D4" s="12"/>
    </row>
    <row r="5" spans="1:4" ht="15.75" x14ac:dyDescent="0.25">
      <c r="A5" s="3"/>
      <c r="B5" s="3" t="s">
        <v>7</v>
      </c>
      <c r="C5" s="3" t="s">
        <v>8</v>
      </c>
      <c r="D5" s="3"/>
    </row>
    <row r="6" spans="1:4" ht="15.75" x14ac:dyDescent="0.25">
      <c r="A6" s="11" t="s">
        <v>150</v>
      </c>
      <c r="B6" s="3"/>
      <c r="C6" s="20">
        <v>3360</v>
      </c>
      <c r="D6" s="3"/>
    </row>
    <row r="7" spans="1:4" ht="15.75" x14ac:dyDescent="0.25">
      <c r="A7" s="3"/>
      <c r="B7" s="3"/>
      <c r="C7" s="21"/>
      <c r="D7" s="3"/>
    </row>
    <row r="8" spans="1:4" ht="15.75" x14ac:dyDescent="0.25">
      <c r="A8" s="23">
        <v>43497</v>
      </c>
      <c r="B8" s="3" t="s">
        <v>151</v>
      </c>
      <c r="C8" s="21">
        <v>280</v>
      </c>
      <c r="D8" s="21">
        <f>SUM(C6-C8)</f>
        <v>3080</v>
      </c>
    </row>
    <row r="9" spans="1:4" ht="15.75" x14ac:dyDescent="0.25">
      <c r="A9" s="23">
        <v>43518</v>
      </c>
      <c r="B9" s="3" t="s">
        <v>152</v>
      </c>
      <c r="C9" s="21">
        <v>280</v>
      </c>
      <c r="D9" s="21">
        <f>SUM(D8-C9)</f>
        <v>2800</v>
      </c>
    </row>
    <row r="10" spans="1:4" ht="15.75" x14ac:dyDescent="0.25">
      <c r="A10" s="3"/>
      <c r="B10" s="3"/>
      <c r="C10" s="21"/>
      <c r="D10" s="21">
        <f t="shared" ref="D10:D15" si="0">SUM(D9-C10)</f>
        <v>2800</v>
      </c>
    </row>
    <row r="11" spans="1:4" ht="15.75" x14ac:dyDescent="0.25">
      <c r="A11" s="3"/>
      <c r="B11" s="3"/>
      <c r="C11" s="21"/>
      <c r="D11" s="21">
        <f t="shared" si="0"/>
        <v>2800</v>
      </c>
    </row>
    <row r="12" spans="1:4" ht="15.75" x14ac:dyDescent="0.25">
      <c r="A12" s="3"/>
      <c r="B12" s="3"/>
      <c r="C12" s="21"/>
      <c r="D12" s="21">
        <f t="shared" si="0"/>
        <v>2800</v>
      </c>
    </row>
    <row r="13" spans="1:4" ht="15.75" x14ac:dyDescent="0.25">
      <c r="A13" s="3"/>
      <c r="B13" s="3"/>
      <c r="C13" s="21"/>
      <c r="D13" s="21">
        <f t="shared" si="0"/>
        <v>2800</v>
      </c>
    </row>
    <row r="14" spans="1:4" ht="15.75" x14ac:dyDescent="0.25">
      <c r="A14" s="3"/>
      <c r="B14" s="3"/>
      <c r="C14" s="21"/>
      <c r="D14" s="21">
        <f t="shared" si="0"/>
        <v>2800</v>
      </c>
    </row>
    <row r="15" spans="1:4" ht="15.75" x14ac:dyDescent="0.25">
      <c r="A15" s="3"/>
      <c r="B15" s="3"/>
      <c r="C15" s="21"/>
      <c r="D15" s="21">
        <f t="shared" si="0"/>
        <v>2800</v>
      </c>
    </row>
    <row r="16" spans="1:4" ht="15.75" x14ac:dyDescent="0.25">
      <c r="A16" s="3"/>
      <c r="B16" s="3"/>
      <c r="C16" s="21"/>
      <c r="D16" s="3"/>
    </row>
    <row r="17" spans="1:4" ht="15.75" x14ac:dyDescent="0.25">
      <c r="A17" s="3"/>
      <c r="B17" s="3"/>
      <c r="C17" s="21"/>
      <c r="D17" s="3"/>
    </row>
    <row r="18" spans="1:4" ht="15.75" x14ac:dyDescent="0.25">
      <c r="A18" s="3"/>
      <c r="B18" s="3"/>
      <c r="C18" s="21"/>
      <c r="D18" s="3"/>
    </row>
    <row r="19" spans="1:4" ht="15.75" x14ac:dyDescent="0.25">
      <c r="A19" s="3"/>
      <c r="B19" s="3"/>
      <c r="C19" s="21"/>
      <c r="D19" s="3"/>
    </row>
    <row r="20" spans="1:4" ht="15.75" x14ac:dyDescent="0.25">
      <c r="A20" s="3"/>
      <c r="B20" s="3"/>
      <c r="C20" s="21"/>
      <c r="D20" s="3"/>
    </row>
    <row r="21" spans="1:4" ht="15.75" x14ac:dyDescent="0.25">
      <c r="A21" s="3"/>
      <c r="B21" s="3"/>
      <c r="C21" s="21"/>
      <c r="D21" s="3"/>
    </row>
    <row r="22" spans="1:4" ht="15.75" x14ac:dyDescent="0.25">
      <c r="A22" s="3"/>
      <c r="B22" s="3"/>
      <c r="C22" s="21"/>
      <c r="D22" s="3"/>
    </row>
    <row r="23" spans="1:4" ht="15.75" x14ac:dyDescent="0.25">
      <c r="A23" s="3"/>
      <c r="B23" s="3"/>
      <c r="C23" s="21"/>
      <c r="D23" s="3"/>
    </row>
    <row r="24" spans="1:4" ht="15.75" x14ac:dyDescent="0.25">
      <c r="A24" s="3"/>
      <c r="B24" s="3"/>
      <c r="C24" s="21"/>
      <c r="D24" s="3"/>
    </row>
    <row r="25" spans="1:4" ht="15.75" x14ac:dyDescent="0.25">
      <c r="A25" s="3"/>
      <c r="B25" s="3"/>
      <c r="C25" s="21"/>
      <c r="D25" s="3"/>
    </row>
    <row r="26" spans="1:4" ht="15.75" x14ac:dyDescent="0.25">
      <c r="A26" s="3"/>
      <c r="B26" s="3"/>
      <c r="C26" s="21"/>
      <c r="D26" s="3"/>
    </row>
    <row r="27" spans="1:4" x14ac:dyDescent="0.25">
      <c r="C27" s="22"/>
    </row>
    <row r="28" spans="1:4" x14ac:dyDescent="0.25">
      <c r="C28" s="2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54"/>
  <sheetViews>
    <sheetView topLeftCell="A61" workbookViewId="0">
      <selection activeCell="G67" sqref="G67"/>
    </sheetView>
  </sheetViews>
  <sheetFormatPr defaultRowHeight="15" x14ac:dyDescent="0.25"/>
  <cols>
    <col min="1" max="1" width="38.28515625" customWidth="1"/>
    <col min="2" max="2" width="16.7109375" customWidth="1"/>
    <col min="3" max="3" width="15.5703125" customWidth="1"/>
    <col min="4" max="4" width="17" customWidth="1"/>
    <col min="5" max="5" width="13.28515625" customWidth="1"/>
    <col min="6" max="6" width="10.7109375" style="48" customWidth="1"/>
  </cols>
  <sheetData>
    <row r="3" spans="1:6" s="18" customFormat="1" ht="21" x14ac:dyDescent="0.35">
      <c r="B3" s="18" t="s">
        <v>22</v>
      </c>
      <c r="F3" s="61"/>
    </row>
    <row r="5" spans="1:6" ht="15.75" x14ac:dyDescent="0.25">
      <c r="A5" s="12"/>
      <c r="B5" s="11"/>
      <c r="C5" s="12"/>
      <c r="D5" s="12"/>
    </row>
    <row r="6" spans="1:6" ht="15.75" x14ac:dyDescent="0.25">
      <c r="A6" s="3"/>
      <c r="B6" s="3" t="s">
        <v>7</v>
      </c>
      <c r="C6" s="3" t="s">
        <v>8</v>
      </c>
      <c r="D6" s="3"/>
    </row>
    <row r="7" spans="1:6" s="82" customFormat="1" ht="15.75" x14ac:dyDescent="0.25">
      <c r="A7" s="81" t="s">
        <v>116</v>
      </c>
      <c r="B7" s="27"/>
      <c r="C7" s="26">
        <v>41428.339999999997</v>
      </c>
      <c r="D7" s="27"/>
      <c r="F7" s="83"/>
    </row>
    <row r="8" spans="1:6" ht="24" customHeight="1" x14ac:dyDescent="0.25">
      <c r="A8" s="37" t="s">
        <v>40</v>
      </c>
      <c r="B8" s="3"/>
      <c r="C8" s="21"/>
      <c r="D8" s="3"/>
    </row>
    <row r="9" spans="1:6" ht="15.75" x14ac:dyDescent="0.25">
      <c r="A9" s="23">
        <v>43497</v>
      </c>
      <c r="B9" s="3"/>
      <c r="C9" s="21">
        <v>641.65</v>
      </c>
      <c r="D9" s="21">
        <f>SUM((C7-C9))</f>
        <v>40786.689999999995</v>
      </c>
    </row>
    <row r="10" spans="1:6" ht="15.75" x14ac:dyDescent="0.25">
      <c r="A10" s="23">
        <v>43500</v>
      </c>
      <c r="B10" s="3">
        <v>40140520</v>
      </c>
      <c r="C10" s="21">
        <v>347</v>
      </c>
      <c r="D10" s="21">
        <f>SUM(D9-C10)</f>
        <v>40439.689999999995</v>
      </c>
    </row>
    <row r="11" spans="1:6" ht="15.75" x14ac:dyDescent="0.25">
      <c r="A11" s="23">
        <v>43501</v>
      </c>
      <c r="B11" s="3">
        <v>40140521</v>
      </c>
      <c r="C11" s="21">
        <v>238.65</v>
      </c>
      <c r="D11" s="21">
        <f t="shared" ref="D11:D79" si="0">SUM(D10-C11)</f>
        <v>40201.039999999994</v>
      </c>
    </row>
    <row r="12" spans="1:6" ht="15.75" x14ac:dyDescent="0.25">
      <c r="A12" s="23">
        <v>43502</v>
      </c>
      <c r="B12" s="3">
        <v>40140522</v>
      </c>
      <c r="C12" s="21">
        <v>347</v>
      </c>
      <c r="D12" s="21">
        <f t="shared" si="0"/>
        <v>39854.039999999994</v>
      </c>
    </row>
    <row r="13" spans="1:6" ht="18.75" x14ac:dyDescent="0.3">
      <c r="A13" s="23">
        <v>43503</v>
      </c>
      <c r="B13" s="3">
        <v>40140523</v>
      </c>
      <c r="C13" s="21">
        <v>409.4</v>
      </c>
      <c r="D13" s="21">
        <f t="shared" si="0"/>
        <v>39444.639999999992</v>
      </c>
      <c r="E13" s="32">
        <f>SUM(C9:C13)</f>
        <v>1983.6999999999998</v>
      </c>
      <c r="F13" s="62"/>
    </row>
    <row r="14" spans="1:6" ht="15.75" x14ac:dyDescent="0.25">
      <c r="A14" s="23">
        <v>43504</v>
      </c>
      <c r="B14" s="3">
        <v>40140524</v>
      </c>
      <c r="C14" s="21">
        <v>641.65</v>
      </c>
      <c r="D14" s="21">
        <f t="shared" si="0"/>
        <v>38802.989999999991</v>
      </c>
    </row>
    <row r="15" spans="1:6" ht="15.75" x14ac:dyDescent="0.25">
      <c r="A15" s="23">
        <v>43507</v>
      </c>
      <c r="B15" s="3">
        <v>40140525</v>
      </c>
      <c r="C15" s="21">
        <v>238.65</v>
      </c>
      <c r="D15" s="21">
        <f t="shared" si="0"/>
        <v>38564.339999999989</v>
      </c>
    </row>
    <row r="16" spans="1:6" ht="15.75" x14ac:dyDescent="0.25">
      <c r="A16" s="23">
        <v>43508</v>
      </c>
      <c r="B16" s="3">
        <v>40140526</v>
      </c>
      <c r="C16" s="21">
        <v>347</v>
      </c>
      <c r="D16" s="21">
        <f t="shared" si="0"/>
        <v>38217.339999999989</v>
      </c>
    </row>
    <row r="17" spans="1:5" ht="15.75" x14ac:dyDescent="0.25">
      <c r="A17" s="23">
        <v>43509</v>
      </c>
      <c r="B17" s="3">
        <v>40140527</v>
      </c>
      <c r="C17" s="21">
        <v>350.65</v>
      </c>
      <c r="D17" s="21">
        <f t="shared" si="0"/>
        <v>37866.689999999988</v>
      </c>
    </row>
    <row r="18" spans="1:5" ht="15.75" x14ac:dyDescent="0.25">
      <c r="A18" s="23">
        <v>43510</v>
      </c>
      <c r="B18" s="3">
        <v>40140528</v>
      </c>
      <c r="C18" s="21">
        <v>238.65</v>
      </c>
      <c r="D18" s="21">
        <f t="shared" si="0"/>
        <v>37628.039999999986</v>
      </c>
    </row>
    <row r="19" spans="1:5" ht="15.75" x14ac:dyDescent="0.25">
      <c r="A19" s="23">
        <v>43511</v>
      </c>
      <c r="B19" s="3">
        <v>40140529</v>
      </c>
      <c r="C19" s="21">
        <v>526.9</v>
      </c>
      <c r="D19" s="21">
        <f t="shared" si="0"/>
        <v>37101.139999999985</v>
      </c>
    </row>
    <row r="20" spans="1:5" ht="15.75" x14ac:dyDescent="0.25">
      <c r="A20" s="23">
        <v>43514</v>
      </c>
      <c r="B20" s="3">
        <v>40140530</v>
      </c>
      <c r="C20" s="21">
        <v>288.25</v>
      </c>
      <c r="D20" s="21">
        <f t="shared" si="0"/>
        <v>36812.889999999985</v>
      </c>
    </row>
    <row r="21" spans="1:5" ht="15.75" x14ac:dyDescent="0.25">
      <c r="A21" s="23">
        <v>43515</v>
      </c>
      <c r="B21" s="3">
        <v>40140531</v>
      </c>
      <c r="C21" s="21">
        <v>347</v>
      </c>
      <c r="D21" s="21">
        <f t="shared" si="0"/>
        <v>36465.889999999985</v>
      </c>
    </row>
    <row r="22" spans="1:5" ht="15.75" x14ac:dyDescent="0.25">
      <c r="A22" s="23">
        <v>43516</v>
      </c>
      <c r="B22" s="3">
        <v>40140532</v>
      </c>
      <c r="C22" s="21">
        <v>409.4</v>
      </c>
      <c r="D22" s="21">
        <f t="shared" si="0"/>
        <v>36056.489999999983</v>
      </c>
    </row>
    <row r="23" spans="1:5" ht="15.75" x14ac:dyDescent="0.25">
      <c r="A23" s="23">
        <v>43517</v>
      </c>
      <c r="B23" s="3">
        <v>40140533</v>
      </c>
      <c r="C23" s="21">
        <v>238.65</v>
      </c>
      <c r="D23" s="21">
        <f t="shared" si="0"/>
        <v>35817.839999999982</v>
      </c>
    </row>
    <row r="24" spans="1:5" ht="15.75" x14ac:dyDescent="0.25">
      <c r="A24" s="23">
        <v>43518</v>
      </c>
      <c r="B24" s="3">
        <v>40140534</v>
      </c>
      <c r="C24" s="21">
        <v>562.1</v>
      </c>
      <c r="D24" s="21">
        <f t="shared" si="0"/>
        <v>35255.739999999983</v>
      </c>
    </row>
    <row r="25" spans="1:5" ht="15.75" x14ac:dyDescent="0.25">
      <c r="A25" s="23">
        <v>43521</v>
      </c>
      <c r="B25" s="3">
        <v>35</v>
      </c>
      <c r="C25" s="21">
        <v>953.45</v>
      </c>
      <c r="D25" s="21">
        <f t="shared" si="0"/>
        <v>34302.289999999986</v>
      </c>
      <c r="E25" s="143">
        <f>SUM(C9:C25)</f>
        <v>7126.0499999999993</v>
      </c>
    </row>
    <row r="26" spans="1:5" ht="15.75" x14ac:dyDescent="0.25">
      <c r="A26" s="60" t="s">
        <v>42</v>
      </c>
      <c r="B26" s="3"/>
      <c r="C26" s="21"/>
      <c r="D26" s="21">
        <f t="shared" si="0"/>
        <v>34302.289999999986</v>
      </c>
      <c r="E26" s="143"/>
    </row>
    <row r="27" spans="1:5" ht="15.75" x14ac:dyDescent="0.25">
      <c r="A27" s="23">
        <v>43525</v>
      </c>
      <c r="B27" s="3">
        <v>40140538</v>
      </c>
      <c r="C27" s="21">
        <v>756.4</v>
      </c>
      <c r="D27" s="21">
        <f t="shared" si="0"/>
        <v>33545.889999999985</v>
      </c>
    </row>
    <row r="28" spans="1:5" ht="15.75" x14ac:dyDescent="0.25">
      <c r="A28" s="23">
        <v>43528</v>
      </c>
      <c r="B28" s="30">
        <v>40140539</v>
      </c>
      <c r="C28" s="31">
        <v>288.25</v>
      </c>
      <c r="D28" s="21">
        <f t="shared" si="0"/>
        <v>33257.639999999985</v>
      </c>
    </row>
    <row r="29" spans="1:5" ht="15.75" x14ac:dyDescent="0.25">
      <c r="A29" s="23">
        <v>43529</v>
      </c>
      <c r="B29" s="30">
        <v>40140540</v>
      </c>
      <c r="C29" s="31">
        <v>409.4</v>
      </c>
      <c r="D29" s="21">
        <f t="shared" si="0"/>
        <v>32848.239999999983</v>
      </c>
    </row>
    <row r="30" spans="1:5" ht="15.75" x14ac:dyDescent="0.25">
      <c r="A30" s="23">
        <v>43530</v>
      </c>
      <c r="B30" s="30">
        <v>40140541</v>
      </c>
      <c r="C30" s="31">
        <v>288.25</v>
      </c>
      <c r="D30" s="21">
        <f t="shared" si="0"/>
        <v>32559.989999999983</v>
      </c>
    </row>
    <row r="31" spans="1:5" ht="15.75" x14ac:dyDescent="0.25">
      <c r="A31" s="23">
        <v>43531</v>
      </c>
      <c r="B31" s="30">
        <v>40140542</v>
      </c>
      <c r="C31" s="31">
        <v>1012.2</v>
      </c>
      <c r="D31" s="21">
        <f t="shared" si="0"/>
        <v>31547.789999999983</v>
      </c>
    </row>
    <row r="32" spans="1:5" ht="15.75" x14ac:dyDescent="0.25">
      <c r="A32" s="23">
        <v>43535</v>
      </c>
      <c r="B32" s="30">
        <v>40140543</v>
      </c>
      <c r="C32" s="31">
        <v>288.25</v>
      </c>
      <c r="D32" s="21">
        <f t="shared" si="0"/>
        <v>31259.539999999983</v>
      </c>
    </row>
    <row r="33" spans="1:4" ht="15.75" x14ac:dyDescent="0.25">
      <c r="A33" s="23">
        <v>43536</v>
      </c>
      <c r="B33" s="30">
        <v>40140544</v>
      </c>
      <c r="C33" s="31">
        <v>62.4</v>
      </c>
      <c r="D33" s="21">
        <f t="shared" si="0"/>
        <v>31197.139999999981</v>
      </c>
    </row>
    <row r="34" spans="1:4" ht="15.75" x14ac:dyDescent="0.25">
      <c r="A34" s="23">
        <v>43537</v>
      </c>
      <c r="B34" s="30">
        <v>40140545</v>
      </c>
      <c r="C34" s="31">
        <v>409.4</v>
      </c>
      <c r="D34" s="21">
        <f t="shared" si="0"/>
        <v>30787.73999999998</v>
      </c>
    </row>
    <row r="35" spans="1:4" ht="15.75" x14ac:dyDescent="0.25">
      <c r="A35" s="23">
        <v>43538</v>
      </c>
      <c r="B35" s="30">
        <v>40140546</v>
      </c>
      <c r="C35" s="31">
        <v>388.6</v>
      </c>
      <c r="D35" s="21">
        <f t="shared" si="0"/>
        <v>30399.139999999981</v>
      </c>
    </row>
    <row r="36" spans="1:4" ht="15.75" x14ac:dyDescent="0.25">
      <c r="A36" s="23">
        <v>43539</v>
      </c>
      <c r="B36" s="30">
        <v>40140547</v>
      </c>
      <c r="C36" s="31">
        <v>353.4</v>
      </c>
      <c r="D36" s="21">
        <f t="shared" si="0"/>
        <v>30045.73999999998</v>
      </c>
    </row>
    <row r="37" spans="1:4" ht="15.75" x14ac:dyDescent="0.25">
      <c r="A37" s="23">
        <v>43542</v>
      </c>
      <c r="B37" s="30">
        <v>40140548</v>
      </c>
      <c r="C37" s="31">
        <v>329.85</v>
      </c>
      <c r="D37" s="21">
        <f t="shared" si="0"/>
        <v>29715.889999999981</v>
      </c>
    </row>
    <row r="38" spans="1:4" ht="15.75" x14ac:dyDescent="0.25">
      <c r="A38" s="23">
        <v>43543</v>
      </c>
      <c r="B38" s="30">
        <v>40140549</v>
      </c>
      <c r="C38" s="31">
        <v>235</v>
      </c>
      <c r="D38" s="21">
        <f t="shared" si="0"/>
        <v>29480.889999999981</v>
      </c>
    </row>
    <row r="39" spans="1:4" ht="15.75" x14ac:dyDescent="0.25">
      <c r="A39" s="23">
        <v>43544</v>
      </c>
      <c r="B39" s="30">
        <v>40140550</v>
      </c>
      <c r="C39" s="31">
        <v>388.6</v>
      </c>
      <c r="D39" s="21">
        <f t="shared" si="0"/>
        <v>29092.289999999983</v>
      </c>
    </row>
    <row r="40" spans="1:4" ht="15.75" x14ac:dyDescent="0.25">
      <c r="A40" s="23" t="s">
        <v>176</v>
      </c>
      <c r="B40" s="30">
        <v>40140551</v>
      </c>
      <c r="C40" s="31">
        <v>117.5</v>
      </c>
      <c r="D40" s="21">
        <f t="shared" si="0"/>
        <v>28974.789999999983</v>
      </c>
    </row>
    <row r="41" spans="1:4" ht="15.75" x14ac:dyDescent="0.25">
      <c r="A41" s="23">
        <v>43546</v>
      </c>
      <c r="B41" s="30">
        <v>40140552</v>
      </c>
      <c r="C41" s="31">
        <v>503.35</v>
      </c>
      <c r="D41" s="21">
        <f t="shared" si="0"/>
        <v>28471.439999999984</v>
      </c>
    </row>
    <row r="42" spans="1:4" ht="15.75" x14ac:dyDescent="0.25">
      <c r="A42" s="23">
        <v>43550</v>
      </c>
      <c r="B42" s="30">
        <v>553</v>
      </c>
      <c r="C42" s="31">
        <v>447.35</v>
      </c>
      <c r="D42" s="21">
        <f t="shared" si="0"/>
        <v>28024.089999999986</v>
      </c>
    </row>
    <row r="43" spans="1:4" ht="15.75" x14ac:dyDescent="0.25">
      <c r="A43" s="23" t="s">
        <v>36</v>
      </c>
      <c r="B43" s="30"/>
      <c r="C43" s="31"/>
      <c r="D43" s="21">
        <f t="shared" si="0"/>
        <v>28024.089999999986</v>
      </c>
    </row>
    <row r="44" spans="1:4" ht="15.75" x14ac:dyDescent="0.25">
      <c r="A44" s="23">
        <v>43556</v>
      </c>
      <c r="B44" s="30">
        <v>40140556</v>
      </c>
      <c r="C44" s="31">
        <v>405.75</v>
      </c>
      <c r="D44" s="21">
        <f t="shared" si="0"/>
        <v>27618.339999999986</v>
      </c>
    </row>
    <row r="45" spans="1:4" ht="15.75" x14ac:dyDescent="0.25">
      <c r="A45" s="23">
        <v>43557</v>
      </c>
      <c r="B45" s="30">
        <v>40140557</v>
      </c>
      <c r="C45" s="31">
        <v>388.6</v>
      </c>
      <c r="D45" s="21">
        <f t="shared" si="0"/>
        <v>27229.739999999987</v>
      </c>
    </row>
    <row r="46" spans="1:4" ht="15.75" x14ac:dyDescent="0.25">
      <c r="A46" s="23">
        <v>43558</v>
      </c>
      <c r="B46" s="30">
        <v>40140558</v>
      </c>
      <c r="C46" s="31">
        <v>288.25</v>
      </c>
      <c r="D46" s="21">
        <f t="shared" si="0"/>
        <v>26941.489999999987</v>
      </c>
    </row>
    <row r="47" spans="1:4" ht="15.75" x14ac:dyDescent="0.25">
      <c r="A47" s="23">
        <v>43559</v>
      </c>
      <c r="B47" s="30">
        <v>40140559</v>
      </c>
      <c r="C47" s="31">
        <v>347</v>
      </c>
      <c r="D47" s="21">
        <f t="shared" si="0"/>
        <v>26594.489999999987</v>
      </c>
    </row>
    <row r="48" spans="1:4" ht="15.75" x14ac:dyDescent="0.25">
      <c r="A48" s="23">
        <v>43560</v>
      </c>
      <c r="B48" s="30">
        <v>40140560</v>
      </c>
      <c r="C48" s="31">
        <v>332.6</v>
      </c>
      <c r="D48" s="21">
        <f t="shared" si="0"/>
        <v>26261.889999999989</v>
      </c>
    </row>
    <row r="49" spans="1:4" ht="15.75" x14ac:dyDescent="0.25">
      <c r="A49" s="23">
        <v>43563</v>
      </c>
      <c r="B49" s="30">
        <v>40140561</v>
      </c>
      <c r="C49" s="31">
        <v>329.85</v>
      </c>
      <c r="D49" s="21">
        <f t="shared" si="0"/>
        <v>25932.03999999999</v>
      </c>
    </row>
    <row r="50" spans="1:4" ht="15.75" x14ac:dyDescent="0.25">
      <c r="A50" s="23">
        <v>43564</v>
      </c>
      <c r="B50" s="30">
        <v>40140562</v>
      </c>
      <c r="C50" s="31">
        <v>276.60000000000002</v>
      </c>
      <c r="D50" s="21">
        <f t="shared" si="0"/>
        <v>25655.439999999991</v>
      </c>
    </row>
    <row r="51" spans="1:4" ht="15.75" x14ac:dyDescent="0.25">
      <c r="A51" s="23">
        <v>43565</v>
      </c>
      <c r="B51" s="30">
        <v>40140563</v>
      </c>
      <c r="C51" s="31">
        <v>288.25</v>
      </c>
      <c r="D51" s="21">
        <f t="shared" si="0"/>
        <v>25367.189999999991</v>
      </c>
    </row>
    <row r="52" spans="1:4" ht="15.75" x14ac:dyDescent="0.25">
      <c r="A52" s="23">
        <v>43566</v>
      </c>
      <c r="B52" s="30">
        <v>40140564</v>
      </c>
      <c r="C52" s="31">
        <v>294.64999999999998</v>
      </c>
      <c r="D52" s="21">
        <f t="shared" si="0"/>
        <v>25072.53999999999</v>
      </c>
    </row>
    <row r="53" spans="1:4" ht="15.75" x14ac:dyDescent="0.25">
      <c r="A53" s="23">
        <v>43567</v>
      </c>
      <c r="B53" s="30">
        <v>40140565</v>
      </c>
      <c r="C53" s="31">
        <v>468.15</v>
      </c>
      <c r="D53" s="21">
        <f t="shared" si="0"/>
        <v>24604.389999999989</v>
      </c>
    </row>
    <row r="54" spans="1:4" ht="15.75" x14ac:dyDescent="0.25">
      <c r="A54" s="23">
        <v>43570</v>
      </c>
      <c r="B54" s="30">
        <v>40140566</v>
      </c>
      <c r="C54" s="31">
        <v>388.6</v>
      </c>
      <c r="D54" s="21">
        <f t="shared" si="0"/>
        <v>24215.78999999999</v>
      </c>
    </row>
    <row r="55" spans="1:4" ht="15.75" x14ac:dyDescent="0.25">
      <c r="A55" s="23">
        <v>43571</v>
      </c>
      <c r="B55" s="30">
        <v>40140567</v>
      </c>
      <c r="C55" s="30">
        <v>288.25</v>
      </c>
      <c r="D55" s="21">
        <f t="shared" si="0"/>
        <v>23927.53999999999</v>
      </c>
    </row>
    <row r="56" spans="1:4" ht="15.75" x14ac:dyDescent="0.25">
      <c r="A56" s="23">
        <v>43572</v>
      </c>
      <c r="B56" s="30">
        <v>40140568</v>
      </c>
      <c r="C56" s="30">
        <v>291</v>
      </c>
      <c r="D56" s="21">
        <f t="shared" si="0"/>
        <v>23636.53999999999</v>
      </c>
    </row>
    <row r="57" spans="1:4" ht="15.75" x14ac:dyDescent="0.25">
      <c r="A57" s="23">
        <v>43573</v>
      </c>
      <c r="B57" s="30">
        <v>40140569</v>
      </c>
      <c r="C57" s="30">
        <v>347</v>
      </c>
      <c r="D57" s="21">
        <f t="shared" si="0"/>
        <v>23289.53999999999</v>
      </c>
    </row>
    <row r="58" spans="1:4" ht="15.75" x14ac:dyDescent="0.25">
      <c r="A58" s="23">
        <v>43574</v>
      </c>
      <c r="B58" s="30">
        <v>40140570</v>
      </c>
      <c r="C58" s="30">
        <v>405.75</v>
      </c>
      <c r="D58" s="21">
        <f t="shared" si="0"/>
        <v>22883.78999999999</v>
      </c>
    </row>
    <row r="59" spans="1:4" ht="15.75" x14ac:dyDescent="0.25">
      <c r="A59" s="23">
        <v>43577</v>
      </c>
      <c r="B59" s="30">
        <v>40140571</v>
      </c>
      <c r="C59" s="30">
        <v>347</v>
      </c>
      <c r="D59" s="21">
        <f t="shared" si="0"/>
        <v>22536.78999999999</v>
      </c>
    </row>
    <row r="60" spans="1:4" ht="15.75" x14ac:dyDescent="0.25">
      <c r="A60" s="23">
        <v>43578</v>
      </c>
      <c r="B60" s="30">
        <v>40140572</v>
      </c>
      <c r="C60" s="30">
        <v>347</v>
      </c>
      <c r="D60" s="21">
        <f t="shared" si="0"/>
        <v>22189.78999999999</v>
      </c>
    </row>
    <row r="61" spans="1:4" ht="15.75" x14ac:dyDescent="0.25">
      <c r="A61" s="23">
        <v>43579</v>
      </c>
      <c r="B61" s="30">
        <v>40140573</v>
      </c>
      <c r="C61" s="30">
        <v>2093.9</v>
      </c>
      <c r="D61" s="21">
        <f t="shared" si="0"/>
        <v>20095.889999999989</v>
      </c>
    </row>
    <row r="62" spans="1:4" ht="15.75" x14ac:dyDescent="0.25">
      <c r="A62" s="23" t="s">
        <v>41</v>
      </c>
      <c r="B62" s="30"/>
      <c r="C62" s="30"/>
      <c r="D62" s="21">
        <f t="shared" si="0"/>
        <v>20095.889999999989</v>
      </c>
    </row>
    <row r="63" spans="1:4" ht="15.75" x14ac:dyDescent="0.25">
      <c r="A63" s="23">
        <v>43587</v>
      </c>
      <c r="B63" s="30">
        <v>40140579</v>
      </c>
      <c r="C63" s="30">
        <v>676.85</v>
      </c>
      <c r="D63" s="21">
        <f t="shared" si="0"/>
        <v>19419.03999999999</v>
      </c>
    </row>
    <row r="64" spans="1:4" ht="15.75" x14ac:dyDescent="0.25">
      <c r="A64" s="23">
        <v>43591</v>
      </c>
      <c r="B64" s="30">
        <v>40140581</v>
      </c>
      <c r="C64" s="30">
        <v>247.1</v>
      </c>
      <c r="D64" s="21">
        <f t="shared" si="0"/>
        <v>19171.939999999991</v>
      </c>
    </row>
    <row r="65" spans="1:6" ht="15.75" x14ac:dyDescent="0.25">
      <c r="A65" s="23">
        <v>43592</v>
      </c>
      <c r="B65" s="30">
        <v>40140582</v>
      </c>
      <c r="C65" s="30">
        <v>229.5</v>
      </c>
      <c r="D65" s="21">
        <f t="shared" si="0"/>
        <v>18942.439999999991</v>
      </c>
    </row>
    <row r="66" spans="1:6" ht="15.75" x14ac:dyDescent="0.25">
      <c r="A66" s="23">
        <v>43593</v>
      </c>
      <c r="B66" s="30">
        <v>40140583</v>
      </c>
      <c r="C66" s="30">
        <v>173.5</v>
      </c>
      <c r="D66" s="21">
        <f t="shared" si="0"/>
        <v>18768.939999999991</v>
      </c>
    </row>
    <row r="67" spans="1:6" ht="15.75" x14ac:dyDescent="0.25">
      <c r="A67" s="23">
        <v>43595</v>
      </c>
      <c r="B67" s="30">
        <v>40140584</v>
      </c>
      <c r="C67" s="30">
        <v>350.65</v>
      </c>
      <c r="D67" s="21">
        <f t="shared" si="0"/>
        <v>18418.28999999999</v>
      </c>
    </row>
    <row r="68" spans="1:6" ht="15.75" x14ac:dyDescent="0.25">
      <c r="A68" s="23">
        <v>43596</v>
      </c>
      <c r="B68" s="30">
        <v>40140585</v>
      </c>
      <c r="C68" s="30">
        <v>544.15</v>
      </c>
      <c r="D68" s="21">
        <f t="shared" si="0"/>
        <v>17874.139999999989</v>
      </c>
    </row>
    <row r="69" spans="1:6" ht="15.75" x14ac:dyDescent="0.25">
      <c r="A69" s="23">
        <v>43598</v>
      </c>
      <c r="B69" s="30">
        <v>40140586</v>
      </c>
      <c r="C69" s="30">
        <v>386.85</v>
      </c>
      <c r="D69" s="21">
        <f t="shared" si="0"/>
        <v>17487.28999999999</v>
      </c>
    </row>
    <row r="70" spans="1:6" ht="15.75" x14ac:dyDescent="0.25">
      <c r="A70" s="23"/>
      <c r="B70" s="30"/>
      <c r="C70" s="30"/>
      <c r="D70" s="21">
        <f t="shared" si="0"/>
        <v>17487.28999999999</v>
      </c>
    </row>
    <row r="71" spans="1:6" ht="15.75" x14ac:dyDescent="0.25">
      <c r="A71" s="23"/>
      <c r="B71" s="30"/>
      <c r="C71" s="30"/>
      <c r="D71" s="21">
        <f t="shared" si="0"/>
        <v>17487.28999999999</v>
      </c>
    </row>
    <row r="72" spans="1:6" ht="15.75" x14ac:dyDescent="0.25">
      <c r="A72" s="23"/>
      <c r="B72" s="30"/>
      <c r="C72" s="30"/>
      <c r="D72" s="21">
        <f t="shared" si="0"/>
        <v>17487.28999999999</v>
      </c>
    </row>
    <row r="73" spans="1:6" ht="15.75" x14ac:dyDescent="0.25">
      <c r="A73" s="23"/>
      <c r="B73" s="30"/>
      <c r="C73" s="30"/>
      <c r="D73" s="21">
        <f t="shared" si="0"/>
        <v>17487.28999999999</v>
      </c>
    </row>
    <row r="74" spans="1:6" ht="15.75" x14ac:dyDescent="0.25">
      <c r="A74" s="23"/>
      <c r="B74" s="30"/>
      <c r="C74" s="30"/>
      <c r="D74" s="21">
        <f t="shared" si="0"/>
        <v>17487.28999999999</v>
      </c>
    </row>
    <row r="75" spans="1:6" ht="15.75" x14ac:dyDescent="0.25">
      <c r="A75" s="23"/>
      <c r="B75" s="30"/>
      <c r="C75" s="30"/>
      <c r="D75" s="21">
        <f t="shared" si="0"/>
        <v>17487.28999999999</v>
      </c>
    </row>
    <row r="76" spans="1:6" ht="15.75" x14ac:dyDescent="0.25">
      <c r="A76" s="23"/>
      <c r="B76" s="30"/>
      <c r="C76" s="30"/>
      <c r="D76" s="21">
        <f t="shared" si="0"/>
        <v>17487.28999999999</v>
      </c>
    </row>
    <row r="77" spans="1:6" ht="15.75" x14ac:dyDescent="0.25">
      <c r="A77" s="23"/>
      <c r="B77" s="30"/>
      <c r="C77" s="30"/>
      <c r="D77" s="21">
        <f t="shared" si="0"/>
        <v>17487.28999999999</v>
      </c>
    </row>
    <row r="78" spans="1:6" ht="15.75" x14ac:dyDescent="0.25">
      <c r="A78" s="23"/>
      <c r="B78" s="30"/>
      <c r="C78" s="30"/>
      <c r="D78" s="21">
        <f t="shared" si="0"/>
        <v>17487.28999999999</v>
      </c>
    </row>
    <row r="79" spans="1:6" ht="18.75" x14ac:dyDescent="0.3">
      <c r="A79" s="23"/>
      <c r="B79" s="30"/>
      <c r="C79" s="30"/>
      <c r="D79" s="145">
        <f t="shared" si="0"/>
        <v>17487.28999999999</v>
      </c>
      <c r="E79" s="32"/>
      <c r="F79" s="63"/>
    </row>
    <row r="80" spans="1:6" ht="21" x14ac:dyDescent="0.25">
      <c r="A80" s="50"/>
      <c r="B80" s="39"/>
      <c r="C80" s="39"/>
      <c r="D80" s="21"/>
    </row>
    <row r="81" spans="1:4" ht="15.75" x14ac:dyDescent="0.25">
      <c r="A81" s="39"/>
      <c r="B81" s="39"/>
      <c r="C81" s="39"/>
      <c r="D81" s="21"/>
    </row>
    <row r="82" spans="1:4" ht="15.75" x14ac:dyDescent="0.25">
      <c r="A82" s="51"/>
      <c r="B82" s="39"/>
      <c r="C82" s="40"/>
      <c r="D82" s="21"/>
    </row>
    <row r="83" spans="1:4" ht="15.75" x14ac:dyDescent="0.25">
      <c r="A83" s="51"/>
      <c r="B83" s="39"/>
      <c r="C83" s="40"/>
      <c r="D83" s="21"/>
    </row>
    <row r="84" spans="1:4" ht="15.75" x14ac:dyDescent="0.25">
      <c r="A84" s="51"/>
      <c r="B84" s="39"/>
      <c r="C84" s="40"/>
      <c r="D84" s="21"/>
    </row>
    <row r="85" spans="1:4" ht="15.75" x14ac:dyDescent="0.25">
      <c r="A85" s="51"/>
      <c r="B85" s="39"/>
      <c r="C85" s="40"/>
      <c r="D85" s="21"/>
    </row>
    <row r="86" spans="1:4" ht="15.75" x14ac:dyDescent="0.25">
      <c r="A86" s="51"/>
      <c r="B86" s="39"/>
      <c r="C86" s="40"/>
      <c r="D86" s="21"/>
    </row>
    <row r="87" spans="1:4" ht="15.75" x14ac:dyDescent="0.25">
      <c r="A87" s="51"/>
      <c r="B87" s="39"/>
      <c r="C87" s="40"/>
      <c r="D87" s="21"/>
    </row>
    <row r="88" spans="1:4" ht="15.75" x14ac:dyDescent="0.25">
      <c r="A88" s="51"/>
      <c r="B88" s="39"/>
      <c r="C88" s="40"/>
      <c r="D88" s="21"/>
    </row>
    <row r="89" spans="1:4" ht="15.75" x14ac:dyDescent="0.25">
      <c r="A89" s="51"/>
      <c r="B89" s="39"/>
      <c r="C89" s="40"/>
      <c r="D89" s="21"/>
    </row>
    <row r="90" spans="1:4" ht="15.75" x14ac:dyDescent="0.25">
      <c r="A90" s="51"/>
      <c r="B90" s="39"/>
      <c r="C90" s="40"/>
      <c r="D90" s="21"/>
    </row>
    <row r="91" spans="1:4" ht="15.75" x14ac:dyDescent="0.25">
      <c r="A91" s="51"/>
      <c r="B91" s="39"/>
      <c r="C91" s="40"/>
      <c r="D91" s="21"/>
    </row>
    <row r="92" spans="1:4" ht="15.75" x14ac:dyDescent="0.25">
      <c r="A92" s="51"/>
      <c r="B92" s="39"/>
      <c r="C92" s="40"/>
      <c r="D92" s="21"/>
    </row>
    <row r="93" spans="1:4" ht="15.75" x14ac:dyDescent="0.25">
      <c r="A93" s="51"/>
      <c r="B93" s="39"/>
      <c r="C93" s="40"/>
      <c r="D93" s="21"/>
    </row>
    <row r="94" spans="1:4" ht="15.75" x14ac:dyDescent="0.25">
      <c r="A94" s="51"/>
      <c r="B94" s="39"/>
      <c r="C94" s="40"/>
      <c r="D94" s="21"/>
    </row>
    <row r="95" spans="1:4" ht="15.75" x14ac:dyDescent="0.25">
      <c r="A95" s="53"/>
      <c r="B95" s="39"/>
      <c r="C95" s="40"/>
      <c r="D95" s="21"/>
    </row>
    <row r="96" spans="1:4" ht="15.75" x14ac:dyDescent="0.25">
      <c r="A96" s="53"/>
      <c r="B96" s="39"/>
      <c r="C96" s="40"/>
      <c r="D96" s="21"/>
    </row>
    <row r="97" spans="1:5" ht="15.75" x14ac:dyDescent="0.25">
      <c r="A97" s="53"/>
      <c r="B97" s="39"/>
      <c r="C97" s="40"/>
      <c r="D97" s="21"/>
    </row>
    <row r="98" spans="1:5" ht="15.75" x14ac:dyDescent="0.25">
      <c r="A98" s="53"/>
      <c r="B98" s="39"/>
      <c r="C98" s="39"/>
      <c r="D98" s="21"/>
    </row>
    <row r="99" spans="1:5" ht="15.75" x14ac:dyDescent="0.25">
      <c r="A99" s="53"/>
      <c r="B99" s="39"/>
      <c r="C99" s="39"/>
      <c r="D99" s="21"/>
    </row>
    <row r="100" spans="1:5" ht="15.75" x14ac:dyDescent="0.25">
      <c r="A100" s="53"/>
      <c r="B100" s="39"/>
      <c r="C100" s="39"/>
      <c r="D100" s="21"/>
    </row>
    <row r="101" spans="1:5" ht="15.75" x14ac:dyDescent="0.25">
      <c r="A101" s="51"/>
      <c r="B101" s="39"/>
      <c r="C101" s="39"/>
      <c r="D101" s="21"/>
      <c r="E101" s="54"/>
    </row>
    <row r="102" spans="1:5" ht="15.75" x14ac:dyDescent="0.25">
      <c r="A102" s="51"/>
      <c r="B102" s="39"/>
      <c r="C102" s="39"/>
      <c r="D102" s="21"/>
      <c r="E102" s="54">
        <f>SUM(C82:C102)</f>
        <v>0</v>
      </c>
    </row>
    <row r="103" spans="1:5" ht="26.25" customHeight="1" x14ac:dyDescent="0.3">
      <c r="A103" s="55"/>
      <c r="B103" s="39"/>
      <c r="C103" s="39"/>
      <c r="D103" s="21"/>
    </row>
    <row r="104" spans="1:5" ht="15.75" x14ac:dyDescent="0.25">
      <c r="A104" s="51"/>
      <c r="B104" s="39"/>
      <c r="C104" s="39"/>
      <c r="D104" s="21"/>
    </row>
    <row r="105" spans="1:5" ht="15.75" x14ac:dyDescent="0.25">
      <c r="A105" s="51"/>
      <c r="B105" s="39"/>
      <c r="C105" s="39"/>
      <c r="D105" s="21"/>
    </row>
    <row r="106" spans="1:5" ht="15.75" x14ac:dyDescent="0.25">
      <c r="A106" s="51"/>
      <c r="B106" s="39"/>
      <c r="C106" s="39"/>
      <c r="D106" s="21"/>
    </row>
    <row r="107" spans="1:5" ht="15.75" x14ac:dyDescent="0.25">
      <c r="A107" s="51"/>
      <c r="B107" s="39"/>
      <c r="C107" s="39"/>
      <c r="D107" s="21"/>
    </row>
    <row r="108" spans="1:5" ht="15.75" x14ac:dyDescent="0.25">
      <c r="A108" s="51"/>
      <c r="B108" s="39"/>
      <c r="C108" s="39"/>
      <c r="D108" s="21"/>
    </row>
    <row r="109" spans="1:5" ht="15.75" x14ac:dyDescent="0.25">
      <c r="A109" s="51"/>
      <c r="B109" s="39"/>
      <c r="C109" s="39"/>
      <c r="D109" s="21"/>
    </row>
    <row r="110" spans="1:5" ht="15.75" x14ac:dyDescent="0.25">
      <c r="A110" s="51"/>
      <c r="B110" s="39"/>
      <c r="C110" s="39"/>
      <c r="D110" s="21"/>
    </row>
    <row r="111" spans="1:5" ht="15.75" x14ac:dyDescent="0.25">
      <c r="A111" s="51"/>
      <c r="B111" s="39"/>
      <c r="C111" s="39"/>
      <c r="D111" s="21"/>
    </row>
    <row r="112" spans="1:5" ht="15.75" x14ac:dyDescent="0.25">
      <c r="A112" s="51"/>
      <c r="B112" s="39"/>
      <c r="C112" s="39"/>
      <c r="D112" s="21"/>
    </row>
    <row r="113" spans="1:5" ht="15.75" x14ac:dyDescent="0.25">
      <c r="A113" s="51"/>
      <c r="B113" s="39"/>
      <c r="C113" s="39"/>
      <c r="D113" s="21"/>
    </row>
    <row r="114" spans="1:5" ht="15.75" x14ac:dyDescent="0.25">
      <c r="A114" s="51"/>
      <c r="B114" s="39"/>
      <c r="C114" s="39"/>
      <c r="D114" s="21"/>
    </row>
    <row r="115" spans="1:5" ht="15.75" x14ac:dyDescent="0.25">
      <c r="A115" s="51"/>
      <c r="B115" s="39"/>
      <c r="C115" s="39"/>
      <c r="D115" s="21"/>
    </row>
    <row r="116" spans="1:5" ht="15.75" x14ac:dyDescent="0.25">
      <c r="A116" s="51"/>
      <c r="B116" s="39"/>
      <c r="C116" s="39"/>
      <c r="D116" s="21"/>
    </row>
    <row r="117" spans="1:5" ht="15.75" x14ac:dyDescent="0.25">
      <c r="A117" s="51"/>
      <c r="B117" s="39"/>
      <c r="C117" s="39"/>
      <c r="D117" s="21"/>
    </row>
    <row r="118" spans="1:5" ht="15.75" x14ac:dyDescent="0.25">
      <c r="A118" s="51"/>
      <c r="B118" s="39"/>
      <c r="C118" s="39"/>
      <c r="D118" s="21"/>
    </row>
    <row r="119" spans="1:5" ht="15.75" x14ac:dyDescent="0.25">
      <c r="A119" s="51"/>
      <c r="B119" s="39"/>
      <c r="C119" s="39"/>
      <c r="D119" s="21"/>
    </row>
    <row r="120" spans="1:5" ht="15.75" x14ac:dyDescent="0.25">
      <c r="A120" s="51"/>
      <c r="B120" s="39"/>
      <c r="C120" s="39"/>
      <c r="D120" s="21"/>
    </row>
    <row r="121" spans="1:5" ht="15.75" x14ac:dyDescent="0.25">
      <c r="A121" s="51"/>
      <c r="B121" s="39"/>
      <c r="C121" s="39"/>
      <c r="D121" s="21"/>
    </row>
    <row r="122" spans="1:5" ht="15.75" x14ac:dyDescent="0.25">
      <c r="A122" s="51"/>
      <c r="B122" s="39"/>
      <c r="C122" s="39"/>
      <c r="D122" s="21"/>
    </row>
    <row r="123" spans="1:5" ht="15.75" x14ac:dyDescent="0.25">
      <c r="A123" s="51"/>
      <c r="B123" s="39"/>
      <c r="C123" s="39"/>
      <c r="D123" s="21"/>
    </row>
    <row r="124" spans="1:5" ht="15.75" x14ac:dyDescent="0.25">
      <c r="A124" s="66"/>
      <c r="B124" s="65"/>
      <c r="C124" s="65"/>
      <c r="D124" s="21"/>
    </row>
    <row r="125" spans="1:5" ht="15.75" x14ac:dyDescent="0.25">
      <c r="A125" s="66"/>
      <c r="B125" s="65"/>
      <c r="C125" s="65"/>
      <c r="D125" s="21"/>
    </row>
    <row r="126" spans="1:5" ht="15.75" x14ac:dyDescent="0.25">
      <c r="A126" s="66"/>
      <c r="B126" s="65"/>
      <c r="C126" s="65"/>
      <c r="D126" s="21"/>
    </row>
    <row r="127" spans="1:5" ht="15.75" x14ac:dyDescent="0.25">
      <c r="A127" s="66"/>
      <c r="B127" s="65"/>
      <c r="C127" s="65"/>
      <c r="D127" s="21"/>
    </row>
    <row r="128" spans="1:5" ht="15.75" x14ac:dyDescent="0.25">
      <c r="A128" s="66"/>
      <c r="B128" s="65"/>
      <c r="C128" s="65"/>
      <c r="D128" s="21"/>
      <c r="E128" s="15">
        <f>SUM(C104:C128)</f>
        <v>0</v>
      </c>
    </row>
    <row r="129" spans="1:5" ht="18.75" x14ac:dyDescent="0.25">
      <c r="A129" s="59"/>
      <c r="B129" s="65"/>
      <c r="C129" s="65"/>
      <c r="D129" s="21"/>
    </row>
    <row r="130" spans="1:5" ht="15.75" x14ac:dyDescent="0.25">
      <c r="A130" s="66"/>
      <c r="B130" s="65"/>
      <c r="C130" s="65"/>
      <c r="D130" s="21"/>
      <c r="E130" s="15">
        <v>49.4</v>
      </c>
    </row>
    <row r="131" spans="1:5" ht="18.75" x14ac:dyDescent="0.25">
      <c r="A131" s="59"/>
      <c r="B131" s="65"/>
      <c r="C131" s="65"/>
      <c r="D131" s="21"/>
    </row>
    <row r="132" spans="1:5" ht="15.75" x14ac:dyDescent="0.25">
      <c r="A132" s="66"/>
      <c r="B132" s="65"/>
      <c r="C132" s="65"/>
      <c r="D132" s="21"/>
    </row>
    <row r="133" spans="1:5" ht="18.75" x14ac:dyDescent="0.25">
      <c r="A133" s="37"/>
      <c r="B133" s="65"/>
      <c r="C133" s="65"/>
      <c r="D133" s="21"/>
    </row>
    <row r="134" spans="1:5" ht="15.75" x14ac:dyDescent="0.25">
      <c r="A134" s="66"/>
      <c r="B134" s="65"/>
      <c r="C134" s="65"/>
      <c r="D134" s="21"/>
    </row>
    <row r="135" spans="1:5" ht="15.75" x14ac:dyDescent="0.25">
      <c r="A135" s="66"/>
      <c r="B135" s="65"/>
      <c r="C135" s="65"/>
      <c r="D135" s="21"/>
    </row>
    <row r="136" spans="1:5" ht="15.75" x14ac:dyDescent="0.25">
      <c r="A136" s="66"/>
      <c r="B136" s="65"/>
      <c r="C136" s="65"/>
      <c r="D136" s="21"/>
    </row>
    <row r="137" spans="1:5" ht="15.75" x14ac:dyDescent="0.25">
      <c r="A137" s="66"/>
      <c r="B137" s="65"/>
      <c r="C137" s="65"/>
      <c r="D137" s="21"/>
    </row>
    <row r="138" spans="1:5" ht="15.75" x14ac:dyDescent="0.25">
      <c r="A138" s="51"/>
      <c r="B138" s="39"/>
      <c r="C138" s="39"/>
      <c r="D138" s="21"/>
    </row>
    <row r="139" spans="1:5" ht="15.75" x14ac:dyDescent="0.25">
      <c r="A139" s="51"/>
      <c r="B139" s="39"/>
      <c r="C139" s="39"/>
      <c r="D139" s="21"/>
    </row>
    <row r="140" spans="1:5" ht="15.75" x14ac:dyDescent="0.25">
      <c r="A140" s="51"/>
      <c r="B140" s="39"/>
      <c r="C140" s="39"/>
      <c r="D140" s="21"/>
    </row>
    <row r="141" spans="1:5" ht="15.75" x14ac:dyDescent="0.25">
      <c r="A141" s="51"/>
      <c r="B141" s="39"/>
      <c r="C141" s="39"/>
      <c r="D141" s="21"/>
    </row>
    <row r="142" spans="1:5" ht="15.75" x14ac:dyDescent="0.25">
      <c r="A142" s="51"/>
      <c r="B142" s="39"/>
      <c r="C142" s="39"/>
      <c r="D142" s="21"/>
    </row>
    <row r="143" spans="1:5" ht="15.75" x14ac:dyDescent="0.25">
      <c r="A143" s="51"/>
      <c r="B143" s="39"/>
      <c r="C143" s="39"/>
      <c r="D143" s="21"/>
    </row>
    <row r="144" spans="1:5" ht="15.75" x14ac:dyDescent="0.25">
      <c r="A144" s="51"/>
      <c r="B144" s="39"/>
      <c r="C144" s="39"/>
      <c r="D144" s="21"/>
    </row>
    <row r="145" spans="1:5" ht="15.75" x14ac:dyDescent="0.25">
      <c r="A145" s="51"/>
      <c r="B145" s="39"/>
      <c r="C145" s="39"/>
      <c r="D145" s="21"/>
    </row>
    <row r="146" spans="1:5" ht="15.75" x14ac:dyDescent="0.25">
      <c r="A146" s="51"/>
      <c r="B146" s="39"/>
      <c r="C146" s="39"/>
      <c r="D146" s="21"/>
    </row>
    <row r="147" spans="1:5" ht="15.75" x14ac:dyDescent="0.25">
      <c r="A147" s="51"/>
      <c r="B147" s="39"/>
      <c r="C147" s="39"/>
      <c r="D147" s="21"/>
    </row>
    <row r="148" spans="1:5" ht="15.75" x14ac:dyDescent="0.25">
      <c r="A148" s="51"/>
      <c r="B148" s="39"/>
      <c r="C148" s="39"/>
      <c r="D148" s="21"/>
    </row>
    <row r="149" spans="1:5" ht="15.75" x14ac:dyDescent="0.25">
      <c r="A149" s="51"/>
      <c r="B149" s="39"/>
      <c r="C149" s="39"/>
      <c r="D149" s="21"/>
    </row>
    <row r="150" spans="1:5" ht="15.75" x14ac:dyDescent="0.25">
      <c r="A150" s="51"/>
      <c r="B150" s="39"/>
      <c r="C150" s="39"/>
      <c r="D150" s="21"/>
    </row>
    <row r="151" spans="1:5" ht="15.75" x14ac:dyDescent="0.25">
      <c r="A151" s="51"/>
      <c r="B151" s="39"/>
      <c r="C151" s="39"/>
      <c r="D151" s="21"/>
    </row>
    <row r="152" spans="1:5" ht="15.75" x14ac:dyDescent="0.25">
      <c r="A152" s="51"/>
      <c r="B152" s="39"/>
      <c r="C152" s="39"/>
      <c r="D152" s="21"/>
      <c r="E152">
        <f>SUM(C134:C152)</f>
        <v>0</v>
      </c>
    </row>
    <row r="153" spans="1:5" ht="15.75" x14ac:dyDescent="0.25">
      <c r="A153" s="76"/>
      <c r="B153" s="39"/>
      <c r="C153" s="39"/>
      <c r="D153" s="21"/>
    </row>
    <row r="154" spans="1:5" ht="15.75" x14ac:dyDescent="0.25">
      <c r="A154" s="51"/>
      <c r="B154" s="39"/>
      <c r="C154" s="67"/>
      <c r="D154" s="72">
        <f t="shared" ref="D154" si="1">SUM(D153-C154)</f>
        <v>0</v>
      </c>
      <c r="E154">
        <f>SUM(C154)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"/>
  <sheetViews>
    <sheetView workbookViewId="0">
      <selection activeCell="K16" sqref="K15:K16"/>
    </sheetView>
  </sheetViews>
  <sheetFormatPr defaultRowHeight="15" x14ac:dyDescent="0.25"/>
  <cols>
    <col min="1" max="1" width="38.28515625" customWidth="1"/>
    <col min="2" max="2" width="18" customWidth="1"/>
    <col min="3" max="3" width="15.5703125" customWidth="1"/>
    <col min="4" max="4" width="14.42578125" customWidth="1"/>
  </cols>
  <sheetData>
    <row r="3" spans="1:5" s="18" customFormat="1" ht="21" x14ac:dyDescent="0.35">
      <c r="B3" s="18" t="s">
        <v>65</v>
      </c>
    </row>
    <row r="5" spans="1:5" ht="15.75" x14ac:dyDescent="0.25">
      <c r="A5" s="12"/>
      <c r="B5" s="11"/>
      <c r="C5" s="12"/>
      <c r="D5" s="12"/>
    </row>
    <row r="6" spans="1:5" ht="15.75" x14ac:dyDescent="0.25">
      <c r="A6" s="3"/>
      <c r="B6" s="3" t="s">
        <v>7</v>
      </c>
      <c r="C6" s="3" t="s">
        <v>8</v>
      </c>
      <c r="D6" s="3"/>
    </row>
    <row r="7" spans="1:5" ht="15.75" x14ac:dyDescent="0.25">
      <c r="A7" s="11" t="s">
        <v>66</v>
      </c>
      <c r="B7" s="3"/>
      <c r="C7" s="20">
        <v>8818</v>
      </c>
      <c r="D7" s="3"/>
    </row>
    <row r="8" spans="1:5" ht="15.75" x14ac:dyDescent="0.25">
      <c r="A8" s="3"/>
      <c r="B8" s="3"/>
      <c r="C8" s="21"/>
      <c r="D8" s="3"/>
    </row>
    <row r="9" spans="1:5" ht="15.75" x14ac:dyDescent="0.25">
      <c r="A9" s="23"/>
      <c r="B9" s="3"/>
      <c r="C9" s="21"/>
      <c r="D9" s="21">
        <f>SUM(C7-C9)</f>
        <v>8818</v>
      </c>
    </row>
    <row r="10" spans="1:5" ht="15.75" x14ac:dyDescent="0.25">
      <c r="A10" s="60" t="s">
        <v>60</v>
      </c>
      <c r="B10" s="3"/>
      <c r="C10" s="21"/>
      <c r="D10" s="21">
        <f>SUM(D9-C10)</f>
        <v>8818</v>
      </c>
    </row>
    <row r="11" spans="1:5" ht="15.75" x14ac:dyDescent="0.25">
      <c r="A11" s="23">
        <v>43399</v>
      </c>
      <c r="B11" s="3" t="s">
        <v>67</v>
      </c>
      <c r="C11" s="21">
        <v>1269.83</v>
      </c>
      <c r="D11" s="21">
        <f>SUM(D10-C11)</f>
        <v>7548.17</v>
      </c>
    </row>
    <row r="12" spans="1:5" ht="15.75" x14ac:dyDescent="0.25">
      <c r="A12" s="60" t="s">
        <v>79</v>
      </c>
      <c r="B12" s="3"/>
      <c r="C12" s="21"/>
      <c r="D12" s="21">
        <f t="shared" ref="D12:D15" si="0">SUM(D11-C12)</f>
        <v>7548.17</v>
      </c>
    </row>
    <row r="13" spans="1:5" ht="15.75" x14ac:dyDescent="0.25">
      <c r="A13" s="23">
        <v>43435</v>
      </c>
      <c r="B13" s="3" t="s">
        <v>80</v>
      </c>
      <c r="C13" s="21">
        <v>1727.2</v>
      </c>
      <c r="D13" s="21">
        <f t="shared" si="0"/>
        <v>5820.97</v>
      </c>
    </row>
    <row r="14" spans="1:5" ht="15.75" x14ac:dyDescent="0.25">
      <c r="A14" s="23">
        <v>43446</v>
      </c>
      <c r="B14" s="3" t="s">
        <v>82</v>
      </c>
      <c r="C14" s="21">
        <v>642.04999999999995</v>
      </c>
      <c r="D14" s="21">
        <f t="shared" si="0"/>
        <v>5178.92</v>
      </c>
    </row>
    <row r="15" spans="1:5" ht="15.75" x14ac:dyDescent="0.25">
      <c r="A15" s="23">
        <v>43454</v>
      </c>
      <c r="B15" s="3" t="s">
        <v>87</v>
      </c>
      <c r="C15" s="21">
        <v>5178.92</v>
      </c>
      <c r="D15" s="72">
        <f t="shared" si="0"/>
        <v>0</v>
      </c>
    </row>
    <row r="16" spans="1:5" ht="15.75" x14ac:dyDescent="0.25">
      <c r="A16" s="52"/>
      <c r="B16" s="3"/>
      <c r="C16" s="21"/>
      <c r="D16" s="70"/>
      <c r="E16" s="71"/>
    </row>
    <row r="17" spans="1:5" ht="15.75" x14ac:dyDescent="0.25">
      <c r="A17" s="23"/>
      <c r="B17" s="3"/>
      <c r="C17" s="21"/>
      <c r="D17" s="70"/>
      <c r="E17" s="69"/>
    </row>
    <row r="18" spans="1:5" ht="15.75" x14ac:dyDescent="0.25">
      <c r="A18" s="3"/>
      <c r="B18" s="3"/>
      <c r="C18" s="21"/>
      <c r="D18" s="68"/>
      <c r="E18" s="69"/>
    </row>
    <row r="19" spans="1:5" ht="15.75" x14ac:dyDescent="0.25">
      <c r="A19" s="3"/>
      <c r="B19" s="3"/>
      <c r="C19" s="21"/>
      <c r="D19" s="68"/>
      <c r="E19" s="69"/>
    </row>
    <row r="20" spans="1:5" ht="15.75" x14ac:dyDescent="0.25">
      <c r="A20" s="3"/>
      <c r="B20" s="3"/>
      <c r="C20" s="21"/>
      <c r="D20" s="68"/>
      <c r="E20" s="69"/>
    </row>
    <row r="21" spans="1:5" x14ac:dyDescent="0.25">
      <c r="C21" s="2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4"/>
  <sheetViews>
    <sheetView topLeftCell="A85" workbookViewId="0">
      <selection activeCell="H101" sqref="H101"/>
    </sheetView>
  </sheetViews>
  <sheetFormatPr defaultRowHeight="15.75" x14ac:dyDescent="0.25"/>
  <cols>
    <col min="1" max="1" width="38.28515625" customWidth="1"/>
    <col min="2" max="2" width="18.42578125" customWidth="1"/>
    <col min="3" max="3" width="15.5703125" style="48" customWidth="1"/>
    <col min="4" max="4" width="14.42578125" style="130" customWidth="1"/>
    <col min="5" max="5" width="12" bestFit="1" customWidth="1"/>
  </cols>
  <sheetData>
    <row r="3" spans="1:5" s="18" customFormat="1" ht="21" x14ac:dyDescent="0.35">
      <c r="B3" s="18" t="s">
        <v>37</v>
      </c>
      <c r="C3" s="61"/>
      <c r="D3" s="127"/>
    </row>
    <row r="5" spans="1:5" x14ac:dyDescent="0.25">
      <c r="A5" s="12"/>
      <c r="B5" s="11"/>
      <c r="C5" s="131"/>
      <c r="D5" s="126"/>
    </row>
    <row r="6" spans="1:5" x14ac:dyDescent="0.25">
      <c r="A6" s="3"/>
      <c r="B6" s="3" t="s">
        <v>7</v>
      </c>
      <c r="C6" s="21" t="s">
        <v>8</v>
      </c>
      <c r="D6" s="3"/>
    </row>
    <row r="7" spans="1:5" s="19" customFormat="1" x14ac:dyDescent="0.25">
      <c r="A7" s="77" t="s">
        <v>123</v>
      </c>
      <c r="B7" s="78"/>
      <c r="C7" s="79">
        <v>42060</v>
      </c>
      <c r="D7" s="78"/>
    </row>
    <row r="8" spans="1:5" s="125" customFormat="1" x14ac:dyDescent="0.25">
      <c r="A8" s="122" t="s">
        <v>124</v>
      </c>
      <c r="B8" s="123"/>
      <c r="C8" s="124"/>
      <c r="D8" s="123"/>
    </row>
    <row r="9" spans="1:5" ht="18.75" x14ac:dyDescent="0.3">
      <c r="A9" s="60" t="s">
        <v>105</v>
      </c>
      <c r="B9" s="3"/>
      <c r="C9" s="21"/>
      <c r="D9" s="21"/>
      <c r="E9" s="32">
        <f>SUM(C9)</f>
        <v>0</v>
      </c>
    </row>
    <row r="10" spans="1:5" x14ac:dyDescent="0.25">
      <c r="A10" s="23">
        <v>43490</v>
      </c>
      <c r="B10" s="3" t="s">
        <v>129</v>
      </c>
      <c r="C10" s="21">
        <v>1955.33</v>
      </c>
      <c r="D10" s="21">
        <f>SUM(C7-C10)</f>
        <v>40104.67</v>
      </c>
    </row>
    <row r="11" spans="1:5" x14ac:dyDescent="0.25">
      <c r="A11" s="60" t="s">
        <v>40</v>
      </c>
      <c r="B11" s="3"/>
      <c r="C11" s="21"/>
      <c r="D11" s="21">
        <f>SUM(D10-C11)</f>
        <v>40104.67</v>
      </c>
    </row>
    <row r="12" spans="1:5" x14ac:dyDescent="0.25">
      <c r="A12" s="23">
        <v>43497</v>
      </c>
      <c r="B12" s="3" t="s">
        <v>130</v>
      </c>
      <c r="C12" s="21">
        <v>1766.7</v>
      </c>
      <c r="D12" s="21">
        <f>SUM(D11-C12)</f>
        <v>38337.97</v>
      </c>
    </row>
    <row r="13" spans="1:5" x14ac:dyDescent="0.25">
      <c r="A13" s="23">
        <v>43501</v>
      </c>
      <c r="B13" s="3" t="s">
        <v>136</v>
      </c>
      <c r="C13" s="21">
        <v>300</v>
      </c>
      <c r="D13" s="21">
        <f t="shared" ref="D13:D40" si="0">SUM(D12-C13)</f>
        <v>38037.97</v>
      </c>
    </row>
    <row r="14" spans="1:5" x14ac:dyDescent="0.25">
      <c r="A14" s="23">
        <v>43504</v>
      </c>
      <c r="B14" s="3" t="s">
        <v>139</v>
      </c>
      <c r="C14" s="21">
        <v>1541.54</v>
      </c>
      <c r="D14" s="21">
        <f t="shared" si="0"/>
        <v>36496.43</v>
      </c>
    </row>
    <row r="15" spans="1:5" x14ac:dyDescent="0.25">
      <c r="A15" s="23">
        <v>43508</v>
      </c>
      <c r="B15" s="3" t="s">
        <v>144</v>
      </c>
      <c r="C15" s="21">
        <v>600</v>
      </c>
      <c r="D15" s="21">
        <f t="shared" si="0"/>
        <v>35896.43</v>
      </c>
    </row>
    <row r="16" spans="1:5" x14ac:dyDescent="0.25">
      <c r="A16" s="23">
        <v>43515</v>
      </c>
      <c r="B16" s="3" t="s">
        <v>149</v>
      </c>
      <c r="C16" s="21">
        <v>1070.45</v>
      </c>
      <c r="D16" s="21">
        <f t="shared" si="0"/>
        <v>34825.980000000003</v>
      </c>
    </row>
    <row r="17" spans="1:8" x14ac:dyDescent="0.25">
      <c r="A17" s="23">
        <v>43518</v>
      </c>
      <c r="B17" s="3" t="s">
        <v>154</v>
      </c>
      <c r="C17" s="21">
        <v>1757.95</v>
      </c>
      <c r="D17" s="21">
        <f t="shared" si="0"/>
        <v>33068.030000000006</v>
      </c>
      <c r="E17" s="54">
        <f>SUM(C12:C17)</f>
        <v>7036.6399999999994</v>
      </c>
      <c r="G17">
        <v>2</v>
      </c>
      <c r="H17" s="22">
        <f>SUM(E17+E52+E83)</f>
        <v>27408.44</v>
      </c>
    </row>
    <row r="18" spans="1:8" x14ac:dyDescent="0.25">
      <c r="A18" s="60" t="s">
        <v>42</v>
      </c>
      <c r="B18" s="3"/>
      <c r="C18" s="21"/>
      <c r="D18" s="21">
        <f t="shared" si="0"/>
        <v>33068.030000000006</v>
      </c>
      <c r="E18" s="54"/>
    </row>
    <row r="19" spans="1:8" x14ac:dyDescent="0.25">
      <c r="A19" s="23">
        <v>43525</v>
      </c>
      <c r="B19" s="3" t="s">
        <v>160</v>
      </c>
      <c r="C19" s="21">
        <v>600</v>
      </c>
      <c r="D19" s="21">
        <f t="shared" si="0"/>
        <v>32468.030000000006</v>
      </c>
    </row>
    <row r="20" spans="1:8" x14ac:dyDescent="0.25">
      <c r="A20" s="23">
        <v>43529</v>
      </c>
      <c r="B20" s="3" t="s">
        <v>167</v>
      </c>
      <c r="C20" s="21">
        <v>2339.38</v>
      </c>
      <c r="D20" s="21">
        <f t="shared" si="0"/>
        <v>30128.650000000005</v>
      </c>
    </row>
    <row r="21" spans="1:8" x14ac:dyDescent="0.25">
      <c r="A21" s="23">
        <v>43539</v>
      </c>
      <c r="B21" s="3" t="s">
        <v>184</v>
      </c>
      <c r="C21" s="21">
        <v>927.24</v>
      </c>
      <c r="D21" s="21">
        <f t="shared" si="0"/>
        <v>29201.410000000003</v>
      </c>
    </row>
    <row r="22" spans="1:8" x14ac:dyDescent="0.25">
      <c r="A22" s="23">
        <v>43543</v>
      </c>
      <c r="B22" s="3" t="s">
        <v>175</v>
      </c>
      <c r="C22" s="21">
        <v>300</v>
      </c>
      <c r="D22" s="21">
        <f t="shared" si="0"/>
        <v>28901.410000000003</v>
      </c>
    </row>
    <row r="23" spans="1:8" x14ac:dyDescent="0.25">
      <c r="A23" s="23">
        <v>43546</v>
      </c>
      <c r="B23" s="3" t="s">
        <v>185</v>
      </c>
      <c r="C23" s="21">
        <v>957.37</v>
      </c>
      <c r="D23" s="21">
        <f t="shared" si="0"/>
        <v>27944.040000000005</v>
      </c>
    </row>
    <row r="24" spans="1:8" x14ac:dyDescent="0.25">
      <c r="A24" s="23">
        <v>43550</v>
      </c>
      <c r="B24" s="3" t="s">
        <v>186</v>
      </c>
      <c r="C24" s="21">
        <v>694.31</v>
      </c>
      <c r="D24" s="21">
        <f t="shared" si="0"/>
        <v>27249.730000000003</v>
      </c>
    </row>
    <row r="25" spans="1:8" x14ac:dyDescent="0.25">
      <c r="A25" s="23" t="s">
        <v>36</v>
      </c>
      <c r="B25" s="3"/>
      <c r="C25" s="21"/>
      <c r="D25" s="21">
        <f t="shared" si="0"/>
        <v>27249.730000000003</v>
      </c>
    </row>
    <row r="26" spans="1:8" x14ac:dyDescent="0.25">
      <c r="A26" s="23">
        <v>43557</v>
      </c>
      <c r="B26" s="3" t="s">
        <v>197</v>
      </c>
      <c r="C26" s="21">
        <v>705.32</v>
      </c>
      <c r="D26" s="21">
        <f t="shared" si="0"/>
        <v>26544.410000000003</v>
      </c>
    </row>
    <row r="27" spans="1:8" x14ac:dyDescent="0.25">
      <c r="A27" s="23">
        <v>43560</v>
      </c>
      <c r="B27" s="3" t="s">
        <v>201</v>
      </c>
      <c r="C27" s="21">
        <v>600</v>
      </c>
      <c r="D27" s="21">
        <f t="shared" si="0"/>
        <v>25944.410000000003</v>
      </c>
    </row>
    <row r="28" spans="1:8" x14ac:dyDescent="0.25">
      <c r="A28" s="23">
        <v>43564</v>
      </c>
      <c r="B28" s="3" t="s">
        <v>203</v>
      </c>
      <c r="C28" s="21">
        <v>834.6</v>
      </c>
      <c r="D28" s="21">
        <f t="shared" si="0"/>
        <v>25109.810000000005</v>
      </c>
    </row>
    <row r="29" spans="1:8" x14ac:dyDescent="0.25">
      <c r="A29" s="23">
        <v>43567</v>
      </c>
      <c r="B29" s="3" t="s">
        <v>206</v>
      </c>
      <c r="C29" s="21">
        <v>647.98</v>
      </c>
      <c r="D29" s="21">
        <f t="shared" si="0"/>
        <v>24461.830000000005</v>
      </c>
    </row>
    <row r="30" spans="1:8" x14ac:dyDescent="0.25">
      <c r="A30" s="23">
        <v>43571</v>
      </c>
      <c r="B30" s="3" t="s">
        <v>212</v>
      </c>
      <c r="C30" s="21">
        <v>993.66</v>
      </c>
      <c r="D30" s="21">
        <f t="shared" si="0"/>
        <v>23468.170000000006</v>
      </c>
    </row>
    <row r="31" spans="1:8" x14ac:dyDescent="0.25">
      <c r="A31" s="23">
        <v>43574</v>
      </c>
      <c r="B31" s="3" t="s">
        <v>216</v>
      </c>
      <c r="C31" s="21">
        <v>847.56</v>
      </c>
      <c r="D31" s="21">
        <f t="shared" si="0"/>
        <v>22620.610000000004</v>
      </c>
    </row>
    <row r="32" spans="1:8" x14ac:dyDescent="0.25">
      <c r="A32" s="23">
        <v>43578</v>
      </c>
      <c r="B32" s="3" t="s">
        <v>217</v>
      </c>
      <c r="C32" s="21">
        <v>2308.08</v>
      </c>
      <c r="D32" s="21">
        <f t="shared" si="0"/>
        <v>20312.530000000006</v>
      </c>
    </row>
    <row r="33" spans="1:5" x14ac:dyDescent="0.25">
      <c r="A33" s="23" t="s">
        <v>41</v>
      </c>
      <c r="B33" s="3"/>
      <c r="C33" s="21"/>
      <c r="D33" s="21">
        <f t="shared" si="0"/>
        <v>20312.530000000006</v>
      </c>
    </row>
    <row r="34" spans="1:5" x14ac:dyDescent="0.25">
      <c r="A34" s="23">
        <v>43588</v>
      </c>
      <c r="B34" s="3" t="s">
        <v>222</v>
      </c>
      <c r="C34" s="21">
        <v>976.49</v>
      </c>
      <c r="D34" s="21">
        <f t="shared" si="0"/>
        <v>19336.040000000005</v>
      </c>
    </row>
    <row r="35" spans="1:5" x14ac:dyDescent="0.25">
      <c r="A35" s="23">
        <v>43592</v>
      </c>
      <c r="B35" s="3" t="s">
        <v>223</v>
      </c>
      <c r="C35" s="21">
        <v>600</v>
      </c>
      <c r="D35" s="21">
        <f t="shared" si="0"/>
        <v>18736.040000000005</v>
      </c>
    </row>
    <row r="36" spans="1:5" x14ac:dyDescent="0.25">
      <c r="A36" s="23">
        <v>43595</v>
      </c>
      <c r="B36" s="3" t="s">
        <v>224</v>
      </c>
      <c r="C36" s="21">
        <v>679.4</v>
      </c>
      <c r="D36" s="21">
        <f t="shared" si="0"/>
        <v>18056.640000000003</v>
      </c>
    </row>
    <row r="37" spans="1:5" x14ac:dyDescent="0.25">
      <c r="A37" s="23"/>
      <c r="B37" s="3"/>
      <c r="C37" s="21"/>
      <c r="D37" s="21">
        <f t="shared" si="0"/>
        <v>18056.640000000003</v>
      </c>
    </row>
    <row r="38" spans="1:5" x14ac:dyDescent="0.25">
      <c r="A38" s="23"/>
      <c r="B38" s="3"/>
      <c r="C38" s="21"/>
      <c r="D38" s="21">
        <f t="shared" si="0"/>
        <v>18056.640000000003</v>
      </c>
    </row>
    <row r="39" spans="1:5" ht="18.75" x14ac:dyDescent="0.3">
      <c r="A39" s="23"/>
      <c r="B39" s="3"/>
      <c r="C39" s="21"/>
      <c r="D39" s="21">
        <f t="shared" si="0"/>
        <v>18056.640000000003</v>
      </c>
      <c r="E39" s="32"/>
    </row>
    <row r="40" spans="1:5" x14ac:dyDescent="0.25">
      <c r="A40" s="23"/>
      <c r="B40" s="3"/>
      <c r="C40" s="21"/>
      <c r="D40" s="145">
        <f t="shared" si="0"/>
        <v>18056.640000000003</v>
      </c>
      <c r="E40" s="54">
        <f>SUM(C10:C40)</f>
        <v>24003.360000000004</v>
      </c>
    </row>
    <row r="41" spans="1:5" x14ac:dyDescent="0.25">
      <c r="A41" s="23"/>
      <c r="B41" s="3"/>
      <c r="C41" s="21"/>
      <c r="D41" s="21"/>
    </row>
    <row r="42" spans="1:5" s="19" customFormat="1" x14ac:dyDescent="0.25">
      <c r="A42" s="77" t="s">
        <v>125</v>
      </c>
      <c r="B42" s="78"/>
      <c r="C42" s="79">
        <v>26879</v>
      </c>
      <c r="D42" s="78"/>
    </row>
    <row r="43" spans="1:5" s="125" customFormat="1" x14ac:dyDescent="0.25">
      <c r="A43" s="122" t="s">
        <v>126</v>
      </c>
      <c r="B43" s="123"/>
      <c r="C43" s="124"/>
      <c r="D43" s="123"/>
    </row>
    <row r="44" spans="1:5" x14ac:dyDescent="0.25">
      <c r="A44" s="76" t="s">
        <v>105</v>
      </c>
      <c r="B44" s="43"/>
      <c r="C44" s="44"/>
      <c r="D44" s="128">
        <f>SUM(C42-C44)</f>
        <v>26879</v>
      </c>
    </row>
    <row r="45" spans="1:5" x14ac:dyDescent="0.25">
      <c r="A45" s="47">
        <v>43490</v>
      </c>
      <c r="B45" s="3" t="s">
        <v>128</v>
      </c>
      <c r="C45" s="44">
        <v>1440</v>
      </c>
      <c r="D45" s="128">
        <f>SUM(D44-C45)</f>
        <v>25439</v>
      </c>
    </row>
    <row r="46" spans="1:5" x14ac:dyDescent="0.25">
      <c r="A46" s="76" t="s">
        <v>40</v>
      </c>
      <c r="B46" s="3"/>
      <c r="C46" s="44"/>
      <c r="D46" s="128">
        <f t="shared" ref="D46:D73" si="1">SUM(D45-C46)</f>
        <v>25439</v>
      </c>
    </row>
    <row r="47" spans="1:5" x14ac:dyDescent="0.25">
      <c r="A47" s="47">
        <v>43497</v>
      </c>
      <c r="B47" s="3" t="s">
        <v>131</v>
      </c>
      <c r="C47" s="44">
        <v>1440</v>
      </c>
      <c r="D47" s="128">
        <f t="shared" si="1"/>
        <v>23999</v>
      </c>
    </row>
    <row r="48" spans="1:5" x14ac:dyDescent="0.25">
      <c r="A48" s="47">
        <v>43501</v>
      </c>
      <c r="B48" s="3" t="s">
        <v>135</v>
      </c>
      <c r="C48" s="44">
        <v>480</v>
      </c>
      <c r="D48" s="128">
        <f t="shared" si="1"/>
        <v>23519</v>
      </c>
    </row>
    <row r="49" spans="1:5" x14ac:dyDescent="0.25">
      <c r="A49" s="47">
        <v>43504</v>
      </c>
      <c r="B49" s="3" t="s">
        <v>137</v>
      </c>
      <c r="C49" s="44">
        <v>480</v>
      </c>
      <c r="D49" s="128">
        <f t="shared" si="1"/>
        <v>23039</v>
      </c>
    </row>
    <row r="50" spans="1:5" x14ac:dyDescent="0.25">
      <c r="A50" s="47">
        <v>43508</v>
      </c>
      <c r="B50" s="3" t="s">
        <v>145</v>
      </c>
      <c r="C50" s="44">
        <v>480</v>
      </c>
      <c r="D50" s="128">
        <f t="shared" si="1"/>
        <v>22559</v>
      </c>
    </row>
    <row r="51" spans="1:5" x14ac:dyDescent="0.25">
      <c r="A51" s="47">
        <v>43515</v>
      </c>
      <c r="B51" s="3" t="s">
        <v>148</v>
      </c>
      <c r="C51" s="44">
        <v>960</v>
      </c>
      <c r="D51" s="128">
        <f t="shared" si="1"/>
        <v>21599</v>
      </c>
    </row>
    <row r="52" spans="1:5" x14ac:dyDescent="0.25">
      <c r="A52" s="47">
        <v>43518</v>
      </c>
      <c r="B52" s="3" t="s">
        <v>155</v>
      </c>
      <c r="C52" s="44">
        <v>1440</v>
      </c>
      <c r="D52" s="128">
        <f t="shared" si="1"/>
        <v>20159</v>
      </c>
      <c r="E52" s="54">
        <f>SUM(C47:C52)</f>
        <v>5280</v>
      </c>
    </row>
    <row r="53" spans="1:5" x14ac:dyDescent="0.25">
      <c r="A53" s="142" t="s">
        <v>42</v>
      </c>
      <c r="B53" s="3"/>
      <c r="C53" s="44"/>
      <c r="D53" s="128">
        <f t="shared" si="1"/>
        <v>20159</v>
      </c>
      <c r="E53" s="54"/>
    </row>
    <row r="54" spans="1:5" x14ac:dyDescent="0.25">
      <c r="A54" s="47">
        <v>43525</v>
      </c>
      <c r="B54" s="3" t="s">
        <v>158</v>
      </c>
      <c r="C54" s="44">
        <v>480</v>
      </c>
      <c r="D54" s="128">
        <f>SUM(D52-C54)</f>
        <v>19679</v>
      </c>
    </row>
    <row r="55" spans="1:5" x14ac:dyDescent="0.25">
      <c r="A55" s="47">
        <v>43529</v>
      </c>
      <c r="B55" s="3" t="s">
        <v>168</v>
      </c>
      <c r="C55" s="44">
        <v>1440</v>
      </c>
      <c r="D55" s="128">
        <f t="shared" si="1"/>
        <v>18239</v>
      </c>
    </row>
    <row r="56" spans="1:5" x14ac:dyDescent="0.25">
      <c r="A56" s="47">
        <v>43539</v>
      </c>
      <c r="B56" s="3" t="s">
        <v>187</v>
      </c>
      <c r="C56" s="44">
        <v>480</v>
      </c>
      <c r="D56" s="128">
        <f t="shared" si="1"/>
        <v>17759</v>
      </c>
    </row>
    <row r="57" spans="1:5" x14ac:dyDescent="0.25">
      <c r="A57" s="47">
        <v>43546</v>
      </c>
      <c r="B57" s="3" t="s">
        <v>188</v>
      </c>
      <c r="C57" s="44">
        <v>960</v>
      </c>
      <c r="D57" s="128">
        <f t="shared" si="1"/>
        <v>16799</v>
      </c>
    </row>
    <row r="58" spans="1:5" x14ac:dyDescent="0.25">
      <c r="A58" s="47">
        <v>43550</v>
      </c>
      <c r="B58" s="3" t="s">
        <v>189</v>
      </c>
      <c r="C58" s="44">
        <v>480</v>
      </c>
      <c r="D58" s="128">
        <f t="shared" si="1"/>
        <v>16319</v>
      </c>
    </row>
    <row r="59" spans="1:5" x14ac:dyDescent="0.25">
      <c r="A59" s="47" t="s">
        <v>36</v>
      </c>
      <c r="B59" s="3"/>
      <c r="C59" s="44"/>
      <c r="D59" s="128">
        <f t="shared" si="1"/>
        <v>16319</v>
      </c>
    </row>
    <row r="60" spans="1:5" x14ac:dyDescent="0.25">
      <c r="A60" s="47">
        <v>43557</v>
      </c>
      <c r="B60" s="3" t="s">
        <v>198</v>
      </c>
      <c r="C60" s="44">
        <v>480</v>
      </c>
      <c r="D60" s="128">
        <f t="shared" si="1"/>
        <v>15839</v>
      </c>
    </row>
    <row r="61" spans="1:5" x14ac:dyDescent="0.25">
      <c r="A61" s="47">
        <v>43560</v>
      </c>
      <c r="B61" s="3" t="s">
        <v>198</v>
      </c>
      <c r="C61" s="44">
        <v>480</v>
      </c>
      <c r="D61" s="128">
        <f t="shared" si="1"/>
        <v>15359</v>
      </c>
    </row>
    <row r="62" spans="1:5" x14ac:dyDescent="0.25">
      <c r="A62" s="47">
        <v>43564</v>
      </c>
      <c r="B62" s="3" t="s">
        <v>205</v>
      </c>
      <c r="C62" s="44">
        <v>480</v>
      </c>
      <c r="D62" s="128">
        <f t="shared" si="1"/>
        <v>14879</v>
      </c>
    </row>
    <row r="63" spans="1:5" x14ac:dyDescent="0.25">
      <c r="A63" s="47">
        <v>43567</v>
      </c>
      <c r="B63" s="3" t="s">
        <v>207</v>
      </c>
      <c r="C63" s="44">
        <v>480</v>
      </c>
      <c r="D63" s="128">
        <f t="shared" si="1"/>
        <v>14399</v>
      </c>
    </row>
    <row r="64" spans="1:5" x14ac:dyDescent="0.25">
      <c r="A64" s="47">
        <v>43571</v>
      </c>
      <c r="B64" s="3" t="s">
        <v>211</v>
      </c>
      <c r="C64" s="44">
        <v>960</v>
      </c>
      <c r="D64" s="128">
        <f t="shared" si="1"/>
        <v>13439</v>
      </c>
    </row>
    <row r="65" spans="1:4" x14ac:dyDescent="0.25">
      <c r="A65" s="47">
        <v>43574</v>
      </c>
      <c r="B65" s="3" t="s">
        <v>215</v>
      </c>
      <c r="C65" s="44">
        <v>480</v>
      </c>
      <c r="D65" s="128">
        <f t="shared" si="1"/>
        <v>12959</v>
      </c>
    </row>
    <row r="66" spans="1:4" x14ac:dyDescent="0.25">
      <c r="A66" s="47">
        <v>43578</v>
      </c>
      <c r="B66" s="3" t="s">
        <v>218</v>
      </c>
      <c r="C66" s="44">
        <v>1440</v>
      </c>
      <c r="D66" s="128">
        <f t="shared" si="1"/>
        <v>11519</v>
      </c>
    </row>
    <row r="67" spans="1:4" x14ac:dyDescent="0.25">
      <c r="A67" s="47" t="s">
        <v>41</v>
      </c>
      <c r="B67" s="3"/>
      <c r="C67" s="44"/>
      <c r="D67" s="128">
        <f t="shared" si="1"/>
        <v>11519</v>
      </c>
    </row>
    <row r="68" spans="1:4" x14ac:dyDescent="0.25">
      <c r="A68" s="47">
        <v>43588</v>
      </c>
      <c r="B68" s="3" t="s">
        <v>225</v>
      </c>
      <c r="C68" s="44">
        <v>960</v>
      </c>
      <c r="D68" s="128">
        <f t="shared" si="1"/>
        <v>10559</v>
      </c>
    </row>
    <row r="69" spans="1:4" x14ac:dyDescent="0.25">
      <c r="A69" s="47">
        <v>43592</v>
      </c>
      <c r="B69" s="3" t="s">
        <v>223</v>
      </c>
      <c r="C69" s="44">
        <v>480</v>
      </c>
      <c r="D69" s="128">
        <f t="shared" si="1"/>
        <v>10079</v>
      </c>
    </row>
    <row r="70" spans="1:4" x14ac:dyDescent="0.25">
      <c r="A70" s="47">
        <v>43595</v>
      </c>
      <c r="B70" s="3" t="s">
        <v>226</v>
      </c>
      <c r="C70" s="44">
        <v>480</v>
      </c>
      <c r="D70" s="128">
        <f t="shared" si="1"/>
        <v>9599</v>
      </c>
    </row>
    <row r="71" spans="1:4" x14ac:dyDescent="0.25">
      <c r="A71" s="47"/>
      <c r="B71" s="3" t="s">
        <v>207</v>
      </c>
      <c r="C71" s="44"/>
      <c r="D71" s="128">
        <f t="shared" si="1"/>
        <v>9599</v>
      </c>
    </row>
    <row r="72" spans="1:4" x14ac:dyDescent="0.25">
      <c r="A72" s="47"/>
      <c r="B72" s="3" t="s">
        <v>207</v>
      </c>
      <c r="C72" s="44"/>
      <c r="D72" s="128">
        <f t="shared" si="1"/>
        <v>9599</v>
      </c>
    </row>
    <row r="73" spans="1:4" x14ac:dyDescent="0.25">
      <c r="A73" s="43"/>
      <c r="B73" s="43"/>
      <c r="C73" s="44"/>
      <c r="D73" s="146">
        <f t="shared" si="1"/>
        <v>9599</v>
      </c>
    </row>
    <row r="74" spans="1:4" x14ac:dyDescent="0.25">
      <c r="A74" s="39"/>
      <c r="B74" s="39"/>
      <c r="C74" s="44"/>
      <c r="D74" s="129"/>
    </row>
    <row r="75" spans="1:4" s="19" customFormat="1" x14ac:dyDescent="0.25">
      <c r="A75" s="77" t="s">
        <v>127</v>
      </c>
      <c r="B75" s="78"/>
      <c r="C75" s="79">
        <v>73053</v>
      </c>
      <c r="D75" s="78"/>
    </row>
    <row r="76" spans="1:4" s="125" customFormat="1" x14ac:dyDescent="0.25">
      <c r="A76" s="122" t="s">
        <v>132</v>
      </c>
      <c r="B76" s="123"/>
      <c r="C76" s="124"/>
      <c r="D76" s="123"/>
    </row>
    <row r="77" spans="1:4" x14ac:dyDescent="0.25">
      <c r="A77" s="76" t="s">
        <v>40</v>
      </c>
      <c r="B77" s="3"/>
      <c r="C77" s="44"/>
      <c r="D77" s="128">
        <f>SUM(C75-C77)</f>
        <v>73053</v>
      </c>
    </row>
    <row r="78" spans="1:4" x14ac:dyDescent="0.25">
      <c r="A78" s="47">
        <v>43497</v>
      </c>
      <c r="B78" s="3" t="s">
        <v>133</v>
      </c>
      <c r="C78" s="44">
        <v>2802.24</v>
      </c>
      <c r="D78" s="128">
        <f>SUM(D77-C78)</f>
        <v>70250.759999999995</v>
      </c>
    </row>
    <row r="79" spans="1:4" x14ac:dyDescent="0.25">
      <c r="A79" s="47">
        <v>43501</v>
      </c>
      <c r="B79" s="3" t="s">
        <v>134</v>
      </c>
      <c r="C79" s="44">
        <v>2202</v>
      </c>
      <c r="D79" s="128">
        <f t="shared" ref="D79:D104" si="2">SUM(D78-C79)</f>
        <v>68048.759999999995</v>
      </c>
    </row>
    <row r="80" spans="1:4" x14ac:dyDescent="0.25">
      <c r="A80" s="47">
        <v>43504</v>
      </c>
      <c r="B80" s="3" t="s">
        <v>138</v>
      </c>
      <c r="C80" s="44">
        <v>2441.7600000000002</v>
      </c>
      <c r="D80" s="128">
        <f t="shared" si="2"/>
        <v>65607</v>
      </c>
    </row>
    <row r="81" spans="1:5" x14ac:dyDescent="0.25">
      <c r="A81" s="47">
        <v>43508</v>
      </c>
      <c r="B81" s="3" t="s">
        <v>146</v>
      </c>
      <c r="C81" s="44">
        <v>1441.08</v>
      </c>
      <c r="D81" s="128">
        <f t="shared" si="2"/>
        <v>64165.919999999998</v>
      </c>
    </row>
    <row r="82" spans="1:5" x14ac:dyDescent="0.25">
      <c r="A82" s="47">
        <v>43515</v>
      </c>
      <c r="B82" s="3" t="s">
        <v>147</v>
      </c>
      <c r="C82" s="44">
        <v>2882.16</v>
      </c>
      <c r="D82" s="128">
        <f t="shared" si="2"/>
        <v>61283.759999999995</v>
      </c>
    </row>
    <row r="83" spans="1:5" x14ac:dyDescent="0.25">
      <c r="A83" s="47">
        <v>43518</v>
      </c>
      <c r="B83" s="3" t="s">
        <v>156</v>
      </c>
      <c r="C83" s="44">
        <v>3322.56</v>
      </c>
      <c r="D83" s="128">
        <f t="shared" si="2"/>
        <v>57961.2</v>
      </c>
      <c r="E83" s="54">
        <f>SUM(C78:C83)</f>
        <v>15091.8</v>
      </c>
    </row>
    <row r="84" spans="1:5" x14ac:dyDescent="0.25">
      <c r="A84" s="142" t="s">
        <v>42</v>
      </c>
      <c r="B84" s="3"/>
      <c r="C84" s="44"/>
      <c r="D84" s="128">
        <f t="shared" si="2"/>
        <v>57961.2</v>
      </c>
    </row>
    <row r="85" spans="1:5" x14ac:dyDescent="0.25">
      <c r="A85" s="47">
        <v>43525</v>
      </c>
      <c r="B85" s="3" t="s">
        <v>159</v>
      </c>
      <c r="C85" s="44">
        <v>1441.08</v>
      </c>
      <c r="D85" s="128">
        <f>SUM(D83-C85)</f>
        <v>56520.119999999995</v>
      </c>
    </row>
    <row r="86" spans="1:5" x14ac:dyDescent="0.25">
      <c r="A86" s="47">
        <v>43529</v>
      </c>
      <c r="B86" s="3" t="s">
        <v>169</v>
      </c>
      <c r="C86" s="44">
        <v>5164.08</v>
      </c>
      <c r="D86" s="128">
        <f t="shared" si="2"/>
        <v>51356.039999999994</v>
      </c>
    </row>
    <row r="87" spans="1:5" x14ac:dyDescent="0.25">
      <c r="A87" s="47">
        <v>43539</v>
      </c>
      <c r="B87" s="3" t="s">
        <v>190</v>
      </c>
      <c r="C87" s="44">
        <v>2441.7600000000002</v>
      </c>
      <c r="D87" s="128">
        <f t="shared" si="2"/>
        <v>48914.279999999992</v>
      </c>
    </row>
    <row r="88" spans="1:5" x14ac:dyDescent="0.25">
      <c r="A88" s="47">
        <v>43546</v>
      </c>
      <c r="B88" s="3" t="s">
        <v>191</v>
      </c>
      <c r="C88" s="44">
        <v>2441.7600000000002</v>
      </c>
      <c r="D88" s="128">
        <f t="shared" si="2"/>
        <v>46472.51999999999</v>
      </c>
    </row>
    <row r="89" spans="1:5" x14ac:dyDescent="0.25">
      <c r="A89" s="47">
        <v>43550</v>
      </c>
      <c r="B89" s="3" t="s">
        <v>192</v>
      </c>
      <c r="C89" s="44">
        <v>2361.84</v>
      </c>
      <c r="D89" s="128">
        <f t="shared" si="2"/>
        <v>44110.679999999993</v>
      </c>
    </row>
    <row r="90" spans="1:5" x14ac:dyDescent="0.25">
      <c r="A90" s="43" t="s">
        <v>36</v>
      </c>
      <c r="B90" s="3"/>
      <c r="C90" s="44"/>
      <c r="D90" s="128">
        <f t="shared" si="2"/>
        <v>44110.679999999993</v>
      </c>
    </row>
    <row r="91" spans="1:5" x14ac:dyDescent="0.25">
      <c r="A91" s="47">
        <v>43557</v>
      </c>
      <c r="B91" s="3" t="s">
        <v>199</v>
      </c>
      <c r="C91" s="44">
        <v>2281.92</v>
      </c>
      <c r="D91" s="128">
        <f t="shared" si="2"/>
        <v>41828.759999999995</v>
      </c>
    </row>
    <row r="92" spans="1:5" x14ac:dyDescent="0.25">
      <c r="A92" s="47">
        <v>43560</v>
      </c>
      <c r="B92" s="3" t="s">
        <v>200</v>
      </c>
      <c r="C92" s="44">
        <v>79.92</v>
      </c>
      <c r="D92" s="128">
        <f t="shared" si="2"/>
        <v>41748.839999999997</v>
      </c>
    </row>
    <row r="93" spans="1:5" x14ac:dyDescent="0.25">
      <c r="A93" s="47">
        <v>43564</v>
      </c>
      <c r="B93" s="3" t="s">
        <v>204</v>
      </c>
      <c r="C93" s="44">
        <v>2361.84</v>
      </c>
      <c r="D93" s="128">
        <f t="shared" si="2"/>
        <v>39387</v>
      </c>
    </row>
    <row r="94" spans="1:5" x14ac:dyDescent="0.25">
      <c r="A94" s="47">
        <v>43567</v>
      </c>
      <c r="B94" s="3" t="s">
        <v>208</v>
      </c>
      <c r="C94" s="44">
        <v>119.88</v>
      </c>
      <c r="D94" s="128">
        <f t="shared" si="2"/>
        <v>39267.120000000003</v>
      </c>
    </row>
    <row r="95" spans="1:5" x14ac:dyDescent="0.25">
      <c r="A95" s="47">
        <v>43571</v>
      </c>
      <c r="B95" s="3" t="s">
        <v>210</v>
      </c>
      <c r="C95" s="44">
        <v>3062.4</v>
      </c>
      <c r="D95" s="128">
        <f t="shared" si="2"/>
        <v>36204.720000000001</v>
      </c>
    </row>
    <row r="96" spans="1:5" x14ac:dyDescent="0.25">
      <c r="A96" s="47">
        <v>43574</v>
      </c>
      <c r="B96" s="3" t="s">
        <v>213</v>
      </c>
      <c r="C96" s="44">
        <v>2202</v>
      </c>
      <c r="D96" s="128">
        <f t="shared" si="2"/>
        <v>34002.720000000001</v>
      </c>
    </row>
    <row r="97" spans="1:4" x14ac:dyDescent="0.25">
      <c r="A97" s="47">
        <v>43578</v>
      </c>
      <c r="B97" s="3" t="s">
        <v>214</v>
      </c>
      <c r="C97" s="44">
        <v>4363.2</v>
      </c>
      <c r="D97" s="128">
        <f t="shared" si="2"/>
        <v>29639.52</v>
      </c>
    </row>
    <row r="98" spans="1:4" x14ac:dyDescent="0.25">
      <c r="A98" s="47" t="s">
        <v>41</v>
      </c>
      <c r="B98" s="3"/>
      <c r="C98" s="44"/>
      <c r="D98" s="128">
        <f t="shared" si="2"/>
        <v>29639.52</v>
      </c>
    </row>
    <row r="99" spans="1:4" x14ac:dyDescent="0.25">
      <c r="A99" s="47">
        <v>43588</v>
      </c>
      <c r="B99" s="3" t="s">
        <v>227</v>
      </c>
      <c r="C99" s="44">
        <v>2441.7600000000002</v>
      </c>
      <c r="D99" s="128">
        <f t="shared" si="2"/>
        <v>27197.760000000002</v>
      </c>
    </row>
    <row r="100" spans="1:4" x14ac:dyDescent="0.25">
      <c r="A100" s="47">
        <v>43592</v>
      </c>
      <c r="B100" s="3" t="s">
        <v>228</v>
      </c>
      <c r="C100" s="44">
        <v>1761.6</v>
      </c>
      <c r="D100" s="128">
        <f t="shared" si="2"/>
        <v>25436.160000000003</v>
      </c>
    </row>
    <row r="101" spans="1:4" x14ac:dyDescent="0.25">
      <c r="A101" s="47">
        <v>43595</v>
      </c>
      <c r="B101" s="3" t="s">
        <v>229</v>
      </c>
      <c r="C101" s="44">
        <v>1300.8</v>
      </c>
      <c r="D101" s="128">
        <f t="shared" si="2"/>
        <v>24135.360000000004</v>
      </c>
    </row>
    <row r="102" spans="1:4" x14ac:dyDescent="0.25">
      <c r="A102" s="43"/>
      <c r="B102" s="43"/>
      <c r="C102" s="44"/>
      <c r="D102" s="128">
        <f t="shared" si="2"/>
        <v>24135.360000000004</v>
      </c>
    </row>
    <row r="103" spans="1:4" x14ac:dyDescent="0.25">
      <c r="A103" s="43"/>
      <c r="B103" s="43"/>
      <c r="C103" s="44"/>
      <c r="D103" s="128">
        <f t="shared" si="2"/>
        <v>24135.360000000004</v>
      </c>
    </row>
    <row r="104" spans="1:4" x14ac:dyDescent="0.25">
      <c r="A104" s="43"/>
      <c r="B104" s="43"/>
      <c r="C104" s="44"/>
      <c r="D104" s="146">
        <f t="shared" si="2"/>
        <v>24135.360000000004</v>
      </c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9"/>
  <sheetViews>
    <sheetView workbookViewId="0">
      <selection activeCell="F10" sqref="F10"/>
    </sheetView>
  </sheetViews>
  <sheetFormatPr defaultRowHeight="15" x14ac:dyDescent="0.25"/>
  <cols>
    <col min="1" max="1" width="38.28515625" customWidth="1"/>
    <col min="2" max="2" width="16.7109375" customWidth="1"/>
    <col min="3" max="3" width="15.5703125" customWidth="1"/>
    <col min="4" max="4" width="14.42578125" customWidth="1"/>
  </cols>
  <sheetData>
    <row r="3" spans="1:4" s="18" customFormat="1" ht="21" x14ac:dyDescent="0.35">
      <c r="B3" s="18" t="s">
        <v>33</v>
      </c>
    </row>
    <row r="5" spans="1:4" ht="15.75" x14ac:dyDescent="0.25">
      <c r="A5" s="12"/>
      <c r="B5" s="11"/>
      <c r="C5" s="12"/>
      <c r="D5" s="12"/>
    </row>
    <row r="6" spans="1:4" ht="15.75" x14ac:dyDescent="0.25">
      <c r="A6" s="3"/>
      <c r="B6" s="3" t="s">
        <v>7</v>
      </c>
      <c r="C6" s="3" t="s">
        <v>8</v>
      </c>
      <c r="D6" s="3"/>
    </row>
    <row r="7" spans="1:4" ht="15.75" x14ac:dyDescent="0.25">
      <c r="A7" s="11" t="s">
        <v>35</v>
      </c>
      <c r="B7" s="3"/>
      <c r="C7" s="20">
        <v>190680</v>
      </c>
      <c r="D7" s="3"/>
    </row>
    <row r="8" spans="1:4" ht="15.75" x14ac:dyDescent="0.25">
      <c r="A8" s="3" t="s">
        <v>34</v>
      </c>
      <c r="B8" s="3"/>
      <c r="C8" s="21"/>
      <c r="D8" s="3"/>
    </row>
    <row r="9" spans="1:4" ht="15.75" x14ac:dyDescent="0.25">
      <c r="A9" s="23"/>
      <c r="B9" s="3"/>
      <c r="C9" s="21"/>
      <c r="D9" s="21">
        <f>SUM(C7-C9)</f>
        <v>190680</v>
      </c>
    </row>
    <row r="10" spans="1:4" ht="15.75" x14ac:dyDescent="0.25">
      <c r="A10" s="23"/>
      <c r="B10" s="3"/>
      <c r="C10" s="21"/>
      <c r="D10" s="21">
        <f>SUM(D9-C10)</f>
        <v>190680</v>
      </c>
    </row>
    <row r="11" spans="1:4" ht="15.75" x14ac:dyDescent="0.25">
      <c r="A11" s="23"/>
      <c r="B11" s="3">
        <v>18</v>
      </c>
      <c r="C11" s="21">
        <v>14873.04</v>
      </c>
      <c r="D11" s="21">
        <f t="shared" ref="D11:D16" si="0">SUM(D10-C11)</f>
        <v>175806.96</v>
      </c>
    </row>
    <row r="12" spans="1:4" ht="15.75" x14ac:dyDescent="0.25">
      <c r="A12" s="23"/>
      <c r="B12" s="3">
        <v>19</v>
      </c>
      <c r="C12" s="21">
        <v>49958.16</v>
      </c>
      <c r="D12" s="21">
        <f t="shared" si="0"/>
        <v>125848.79999999999</v>
      </c>
    </row>
    <row r="13" spans="1:4" ht="15.75" x14ac:dyDescent="0.25">
      <c r="A13" s="23"/>
      <c r="B13" s="3">
        <v>20</v>
      </c>
      <c r="C13" s="21"/>
      <c r="D13" s="21">
        <f t="shared" si="0"/>
        <v>125848.79999999999</v>
      </c>
    </row>
    <row r="14" spans="1:4" ht="15.75" x14ac:dyDescent="0.25">
      <c r="A14" s="3"/>
      <c r="B14" s="3">
        <v>22</v>
      </c>
      <c r="C14" s="21">
        <v>51025.97</v>
      </c>
      <c r="D14" s="21">
        <f t="shared" si="0"/>
        <v>74822.829999999987</v>
      </c>
    </row>
    <row r="15" spans="1:4" ht="15.75" x14ac:dyDescent="0.25">
      <c r="A15" s="3"/>
      <c r="B15" s="3"/>
      <c r="C15" s="21"/>
      <c r="D15" s="21">
        <f t="shared" si="0"/>
        <v>74822.829999999987</v>
      </c>
    </row>
    <row r="16" spans="1:4" ht="15.75" x14ac:dyDescent="0.25">
      <c r="A16" s="3"/>
      <c r="B16" s="3"/>
      <c r="C16" s="21"/>
      <c r="D16" s="21">
        <f t="shared" si="0"/>
        <v>74822.829999999987</v>
      </c>
    </row>
    <row r="17" spans="1:4" ht="15.75" x14ac:dyDescent="0.25">
      <c r="A17" s="3"/>
      <c r="B17" s="3"/>
      <c r="C17" s="21"/>
      <c r="D17" s="3"/>
    </row>
    <row r="18" spans="1:4" ht="15.75" x14ac:dyDescent="0.25">
      <c r="A18" s="3"/>
      <c r="B18" s="3"/>
      <c r="C18" s="21"/>
      <c r="D18" s="3"/>
    </row>
    <row r="19" spans="1:4" ht="15.75" x14ac:dyDescent="0.25">
      <c r="A19" s="3"/>
      <c r="B19" s="3"/>
      <c r="C19" s="21"/>
      <c r="D19" s="3"/>
    </row>
    <row r="20" spans="1:4" ht="15.75" x14ac:dyDescent="0.25">
      <c r="A20" s="3"/>
      <c r="B20" s="3"/>
      <c r="C20" s="21"/>
      <c r="D20" s="3"/>
    </row>
    <row r="21" spans="1:4" ht="15.75" x14ac:dyDescent="0.25">
      <c r="A21" s="3"/>
      <c r="B21" s="3"/>
      <c r="C21" s="21"/>
      <c r="D21" s="3"/>
    </row>
    <row r="22" spans="1:4" ht="15.75" x14ac:dyDescent="0.25">
      <c r="A22" s="3"/>
      <c r="B22" s="3"/>
      <c r="C22" s="21"/>
      <c r="D22" s="3"/>
    </row>
    <row r="23" spans="1:4" ht="15.75" x14ac:dyDescent="0.25">
      <c r="A23" s="3"/>
      <c r="B23" s="3"/>
      <c r="C23" s="21"/>
      <c r="D23" s="3"/>
    </row>
    <row r="24" spans="1:4" ht="15.75" x14ac:dyDescent="0.25">
      <c r="A24" s="3"/>
      <c r="B24" s="3"/>
      <c r="C24" s="21"/>
      <c r="D24" s="3"/>
    </row>
    <row r="25" spans="1:4" ht="15.75" x14ac:dyDescent="0.25">
      <c r="A25" s="3"/>
      <c r="B25" s="3"/>
      <c r="C25" s="21"/>
      <c r="D25" s="3"/>
    </row>
    <row r="26" spans="1:4" ht="15.75" x14ac:dyDescent="0.25">
      <c r="A26" s="3"/>
      <c r="B26" s="3"/>
      <c r="C26" s="21"/>
      <c r="D26" s="3"/>
    </row>
    <row r="27" spans="1:4" ht="15.75" x14ac:dyDescent="0.25">
      <c r="A27" s="3"/>
      <c r="B27" s="3"/>
      <c r="C27" s="21"/>
      <c r="D27" s="3"/>
    </row>
    <row r="28" spans="1:4" x14ac:dyDescent="0.25">
      <c r="C28" s="22"/>
    </row>
    <row r="29" spans="1:4" x14ac:dyDescent="0.25">
      <c r="C29" s="2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workbookViewId="0">
      <selection activeCell="H31" sqref="H31"/>
    </sheetView>
  </sheetViews>
  <sheetFormatPr defaultRowHeight="15" x14ac:dyDescent="0.25"/>
  <cols>
    <col min="1" max="1" width="30.28515625" customWidth="1"/>
    <col min="2" max="2" width="21.28515625" customWidth="1"/>
    <col min="3" max="3" width="17.140625" style="22" customWidth="1"/>
    <col min="4" max="4" width="12.5703125" style="22" customWidth="1"/>
    <col min="5" max="5" width="10.5703125" bestFit="1" customWidth="1"/>
  </cols>
  <sheetData>
    <row r="2" spans="1:5" s="13" customFormat="1" ht="18.75" x14ac:dyDescent="0.3">
      <c r="B2" s="13" t="s">
        <v>43</v>
      </c>
      <c r="C2" s="32"/>
      <c r="D2" s="32"/>
    </row>
    <row r="4" spans="1:5" ht="15.75" x14ac:dyDescent="0.25">
      <c r="A4" s="12"/>
      <c r="B4" s="11"/>
      <c r="C4" s="33"/>
      <c r="D4" s="33"/>
      <c r="E4" s="12"/>
    </row>
    <row r="5" spans="1:5" ht="15.75" x14ac:dyDescent="0.25">
      <c r="A5" s="3"/>
      <c r="B5" s="3" t="s">
        <v>7</v>
      </c>
      <c r="C5" s="21" t="s">
        <v>8</v>
      </c>
      <c r="D5" s="21"/>
      <c r="E5" s="9"/>
    </row>
    <row r="6" spans="1:5" ht="15.75" x14ac:dyDescent="0.25">
      <c r="A6" s="11" t="s">
        <v>44</v>
      </c>
      <c r="B6" s="3"/>
      <c r="C6" s="20">
        <v>4981.8</v>
      </c>
      <c r="D6" s="21"/>
      <c r="E6" s="9"/>
    </row>
    <row r="7" spans="1:5" ht="15.75" x14ac:dyDescent="0.25">
      <c r="A7" s="49" t="s">
        <v>45</v>
      </c>
      <c r="B7" s="3"/>
      <c r="C7" s="21"/>
      <c r="D7" s="21"/>
      <c r="E7" s="9"/>
    </row>
    <row r="8" spans="1:5" ht="15.75" x14ac:dyDescent="0.25">
      <c r="A8" s="52" t="s">
        <v>42</v>
      </c>
      <c r="B8" s="3"/>
      <c r="C8" s="21"/>
      <c r="D8" s="21"/>
      <c r="E8" s="9"/>
    </row>
    <row r="9" spans="1:5" ht="15.75" x14ac:dyDescent="0.25">
      <c r="A9" s="23">
        <v>43175</v>
      </c>
      <c r="B9" s="3">
        <v>138</v>
      </c>
      <c r="C9" s="21">
        <v>2223</v>
      </c>
      <c r="D9" s="21">
        <f>SUM(C6-C9)</f>
        <v>2758.8</v>
      </c>
      <c r="E9" s="9"/>
    </row>
    <row r="10" spans="1:5" ht="18.75" x14ac:dyDescent="0.25">
      <c r="A10" s="38" t="s">
        <v>36</v>
      </c>
      <c r="B10" s="3"/>
      <c r="C10" s="21"/>
      <c r="D10" s="21"/>
      <c r="E10" s="9"/>
    </row>
    <row r="11" spans="1:5" ht="15.75" x14ac:dyDescent="0.25">
      <c r="A11" s="23"/>
      <c r="B11" s="3"/>
      <c r="C11" s="21"/>
      <c r="D11" s="21">
        <f>SUM(D9-C11)</f>
        <v>2758.8</v>
      </c>
      <c r="E11" s="9"/>
    </row>
    <row r="12" spans="1:5" ht="15.75" x14ac:dyDescent="0.25">
      <c r="A12" s="23"/>
      <c r="B12" s="3"/>
      <c r="C12" s="21"/>
      <c r="D12" s="21">
        <f t="shared" ref="D12:D18" si="0">SUM(D11-C12)</f>
        <v>2758.8</v>
      </c>
      <c r="E12" s="58">
        <f>SUM(C11:C12)</f>
        <v>0</v>
      </c>
    </row>
    <row r="13" spans="1:5" ht="18.75" x14ac:dyDescent="0.25">
      <c r="A13" s="37" t="s">
        <v>41</v>
      </c>
      <c r="B13" s="3"/>
      <c r="C13" s="21"/>
      <c r="D13" s="21">
        <f t="shared" si="0"/>
        <v>2758.8</v>
      </c>
      <c r="E13" s="9"/>
    </row>
    <row r="14" spans="1:5" ht="15.75" x14ac:dyDescent="0.25">
      <c r="A14" s="23"/>
      <c r="B14" s="3">
        <v>93</v>
      </c>
      <c r="C14" s="21">
        <v>1289.4000000000001</v>
      </c>
      <c r="D14" s="21">
        <f t="shared" si="0"/>
        <v>1469.4</v>
      </c>
      <c r="E14" s="9"/>
    </row>
    <row r="15" spans="1:5" ht="15.75" x14ac:dyDescent="0.25">
      <c r="A15" s="3"/>
      <c r="B15" s="3">
        <v>114</v>
      </c>
      <c r="C15" s="21">
        <v>1469.4</v>
      </c>
      <c r="D15" s="21">
        <f t="shared" si="0"/>
        <v>0</v>
      </c>
      <c r="E15" s="9"/>
    </row>
    <row r="16" spans="1:5" ht="15.75" x14ac:dyDescent="0.25">
      <c r="A16" s="3"/>
      <c r="B16" s="3"/>
      <c r="C16" s="21"/>
      <c r="D16" s="21">
        <f t="shared" si="0"/>
        <v>0</v>
      </c>
      <c r="E16" s="9"/>
    </row>
    <row r="17" spans="1:5" ht="15.75" x14ac:dyDescent="0.25">
      <c r="A17" s="3"/>
      <c r="B17" s="3"/>
      <c r="C17" s="21"/>
      <c r="D17" s="21">
        <f t="shared" si="0"/>
        <v>0</v>
      </c>
      <c r="E17" s="9"/>
    </row>
    <row r="18" spans="1:5" ht="15.75" x14ac:dyDescent="0.25">
      <c r="A18" s="3"/>
      <c r="B18" s="3"/>
      <c r="C18" s="21"/>
      <c r="D18" s="21">
        <f t="shared" si="0"/>
        <v>0</v>
      </c>
      <c r="E18" s="9"/>
    </row>
    <row r="19" spans="1:5" ht="15.75" x14ac:dyDescent="0.25">
      <c r="A19" s="3"/>
      <c r="B19" s="3"/>
      <c r="C19" s="21"/>
      <c r="D19" s="21"/>
      <c r="E19" s="9"/>
    </row>
    <row r="20" spans="1:5" ht="15.75" x14ac:dyDescent="0.25">
      <c r="A20" s="3"/>
      <c r="B20" s="3"/>
      <c r="C20" s="21"/>
      <c r="D20" s="21"/>
      <c r="E20" s="9"/>
    </row>
    <row r="21" spans="1:5" ht="15.75" x14ac:dyDescent="0.25">
      <c r="A21" s="11" t="s">
        <v>46</v>
      </c>
      <c r="B21" s="3"/>
      <c r="C21" s="20">
        <v>8787</v>
      </c>
      <c r="D21" s="21"/>
      <c r="E21" s="9"/>
    </row>
    <row r="22" spans="1:5" ht="15.75" x14ac:dyDescent="0.25">
      <c r="A22" s="49" t="s">
        <v>47</v>
      </c>
      <c r="B22" s="3"/>
      <c r="C22" s="21"/>
      <c r="D22" s="21"/>
      <c r="E22" s="9"/>
    </row>
    <row r="23" spans="1:5" ht="15.75" x14ac:dyDescent="0.25">
      <c r="A23" s="52" t="s">
        <v>42</v>
      </c>
      <c r="B23" s="3"/>
      <c r="C23" s="21"/>
      <c r="D23" s="21"/>
      <c r="E23" s="9"/>
    </row>
    <row r="24" spans="1:5" ht="15.75" x14ac:dyDescent="0.25">
      <c r="A24" s="23">
        <v>43175</v>
      </c>
      <c r="B24" s="41">
        <v>136</v>
      </c>
      <c r="C24" s="21">
        <v>3686.4</v>
      </c>
      <c r="D24" s="21">
        <f>SUM(C21-C24)</f>
        <v>5100.6000000000004</v>
      </c>
      <c r="E24" s="9"/>
    </row>
    <row r="25" spans="1:5" ht="15.75" x14ac:dyDescent="0.25">
      <c r="A25" s="23">
        <v>43173</v>
      </c>
      <c r="B25" s="41">
        <v>113</v>
      </c>
      <c r="C25" s="21">
        <v>2644.6</v>
      </c>
      <c r="D25" s="21">
        <f>SUM(D24-C25)</f>
        <v>2456.0000000000005</v>
      </c>
      <c r="E25" s="9"/>
    </row>
    <row r="26" spans="1:5" ht="18.75" x14ac:dyDescent="0.25">
      <c r="A26" s="38" t="s">
        <v>36</v>
      </c>
      <c r="B26" s="41"/>
      <c r="C26" s="21"/>
      <c r="D26" s="21"/>
      <c r="E26" s="9"/>
    </row>
    <row r="27" spans="1:5" ht="15.75" x14ac:dyDescent="0.25">
      <c r="A27" s="23"/>
      <c r="B27" s="41"/>
      <c r="C27" s="21"/>
      <c r="D27" s="21">
        <f>SUM(D25-C27)</f>
        <v>2456.0000000000005</v>
      </c>
      <c r="E27" s="9"/>
    </row>
    <row r="28" spans="1:5" ht="15.75" x14ac:dyDescent="0.25">
      <c r="A28" s="23"/>
      <c r="B28" s="41"/>
      <c r="C28" s="21"/>
      <c r="D28" s="21">
        <f t="shared" ref="D28:D31" si="1">SUM(D27-C28)</f>
        <v>2456.0000000000005</v>
      </c>
      <c r="E28" s="58">
        <f>SUM(C27:C28)</f>
        <v>0</v>
      </c>
    </row>
    <row r="29" spans="1:5" ht="18.75" x14ac:dyDescent="0.25">
      <c r="A29" s="37" t="s">
        <v>41</v>
      </c>
      <c r="B29" s="41"/>
      <c r="C29" s="21"/>
      <c r="D29" s="21">
        <f t="shared" si="1"/>
        <v>2456.0000000000005</v>
      </c>
      <c r="E29" s="9"/>
    </row>
    <row r="30" spans="1:5" ht="15.75" x14ac:dyDescent="0.25">
      <c r="A30" s="23">
        <v>43205</v>
      </c>
      <c r="B30" s="41">
        <v>32</v>
      </c>
      <c r="C30" s="21">
        <v>2192</v>
      </c>
      <c r="D30" s="21">
        <f t="shared" si="1"/>
        <v>264.00000000000045</v>
      </c>
      <c r="E30" s="9"/>
    </row>
    <row r="31" spans="1:5" ht="15.75" x14ac:dyDescent="0.25">
      <c r="A31" s="3"/>
      <c r="B31" s="41">
        <v>94</v>
      </c>
      <c r="C31" s="21">
        <v>264</v>
      </c>
      <c r="D31" s="21">
        <f t="shared" si="1"/>
        <v>4.5474735088646412E-13</v>
      </c>
      <c r="E31" s="9"/>
    </row>
    <row r="32" spans="1:5" x14ac:dyDescent="0.25">
      <c r="A32" s="43"/>
      <c r="B32" s="46"/>
      <c r="C32" s="44"/>
      <c r="D32" s="40"/>
    </row>
    <row r="33" spans="1:4" x14ac:dyDescent="0.25">
      <c r="A33" s="39"/>
      <c r="B33" s="42"/>
      <c r="C33" s="40"/>
      <c r="D33" s="40"/>
    </row>
    <row r="34" spans="1:4" x14ac:dyDescent="0.25">
      <c r="A34" s="39"/>
      <c r="B34" s="42"/>
      <c r="C34" s="40"/>
      <c r="D34" s="40"/>
    </row>
    <row r="36" spans="1:4" x14ac:dyDescent="0.25">
      <c r="C36" s="22">
        <v>13768.8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I18" sqref="I17:I18"/>
    </sheetView>
  </sheetViews>
  <sheetFormatPr defaultRowHeight="15" x14ac:dyDescent="0.25"/>
  <cols>
    <col min="1" max="1" width="30.28515625" customWidth="1"/>
    <col min="2" max="2" width="21.28515625" customWidth="1"/>
    <col min="3" max="3" width="17.140625" style="22" customWidth="1"/>
    <col min="4" max="4" width="14.42578125" style="22" customWidth="1"/>
    <col min="5" max="5" width="10.5703125" bestFit="1" customWidth="1"/>
  </cols>
  <sheetData>
    <row r="2" spans="1:5" s="13" customFormat="1" ht="18.75" x14ac:dyDescent="0.3">
      <c r="B2" s="13" t="s">
        <v>63</v>
      </c>
      <c r="C2" s="32"/>
      <c r="D2" s="32"/>
    </row>
    <row r="4" spans="1:5" ht="15.75" x14ac:dyDescent="0.25">
      <c r="A4" s="12"/>
      <c r="B4" s="11"/>
      <c r="C4" s="33"/>
      <c r="D4" s="33"/>
      <c r="E4" s="12"/>
    </row>
    <row r="5" spans="1:5" ht="15.75" x14ac:dyDescent="0.25">
      <c r="A5" s="3"/>
      <c r="B5" s="3" t="s">
        <v>7</v>
      </c>
      <c r="C5" s="21" t="s">
        <v>8</v>
      </c>
      <c r="D5" s="21"/>
      <c r="E5" s="9"/>
    </row>
    <row r="6" spans="1:5" ht="15.75" x14ac:dyDescent="0.25">
      <c r="A6" s="11" t="s">
        <v>64</v>
      </c>
      <c r="B6" s="45"/>
      <c r="C6" s="45">
        <v>10768.37</v>
      </c>
      <c r="D6" s="44"/>
    </row>
    <row r="7" spans="1:5" x14ac:dyDescent="0.25">
      <c r="A7" s="39" t="s">
        <v>30</v>
      </c>
      <c r="B7" s="44"/>
      <c r="C7" s="44"/>
      <c r="D7" s="44"/>
    </row>
    <row r="8" spans="1:5" x14ac:dyDescent="0.25">
      <c r="A8" s="47">
        <v>43382</v>
      </c>
      <c r="B8" s="46">
        <v>259</v>
      </c>
      <c r="C8" s="44">
        <v>926.59</v>
      </c>
      <c r="D8" s="44">
        <f>SUM(C6-C8)</f>
        <v>9841.7800000000007</v>
      </c>
    </row>
    <row r="9" spans="1:5" x14ac:dyDescent="0.25">
      <c r="A9" s="47">
        <v>43399</v>
      </c>
      <c r="B9" s="46">
        <v>264</v>
      </c>
      <c r="C9" s="44">
        <v>4780.68</v>
      </c>
      <c r="D9" s="44">
        <f>SUM(D8-C9)</f>
        <v>5061.1000000000004</v>
      </c>
      <c r="E9" s="22">
        <f>SUM(C8:C9)</f>
        <v>5707.27</v>
      </c>
    </row>
    <row r="10" spans="1:5" ht="15.75" x14ac:dyDescent="0.25">
      <c r="A10" s="90" t="s">
        <v>72</v>
      </c>
      <c r="B10" s="46"/>
      <c r="C10" s="44"/>
      <c r="D10" s="44">
        <f t="shared" ref="D10:D14" si="0">SUM(D9-C10)</f>
        <v>5061.1000000000004</v>
      </c>
    </row>
    <row r="11" spans="1:5" ht="15.75" x14ac:dyDescent="0.25">
      <c r="A11" s="47">
        <v>43425</v>
      </c>
      <c r="B11" s="46">
        <v>334</v>
      </c>
      <c r="C11" s="44">
        <v>1002.37</v>
      </c>
      <c r="D11" s="44">
        <f t="shared" si="0"/>
        <v>4058.7300000000005</v>
      </c>
      <c r="E11" s="56">
        <f>SUM(C11)</f>
        <v>1002.37</v>
      </c>
    </row>
    <row r="12" spans="1:5" ht="15.75" x14ac:dyDescent="0.25">
      <c r="A12" s="90" t="s">
        <v>79</v>
      </c>
      <c r="B12" s="46"/>
      <c r="C12" s="44"/>
      <c r="D12" s="44">
        <f t="shared" si="0"/>
        <v>4058.7300000000005</v>
      </c>
    </row>
    <row r="13" spans="1:5" x14ac:dyDescent="0.25">
      <c r="A13" s="47">
        <v>43441</v>
      </c>
      <c r="B13" s="46">
        <v>355</v>
      </c>
      <c r="C13" s="44">
        <v>1101.02</v>
      </c>
      <c r="D13" s="44">
        <f t="shared" si="0"/>
        <v>2957.7100000000005</v>
      </c>
    </row>
    <row r="14" spans="1:5" x14ac:dyDescent="0.25">
      <c r="A14" s="47">
        <v>43454</v>
      </c>
      <c r="B14" s="46">
        <v>360</v>
      </c>
      <c r="C14" s="44">
        <v>2957.71</v>
      </c>
      <c r="D14" s="73">
        <f t="shared" si="0"/>
        <v>4.5474735088646412E-13</v>
      </c>
    </row>
    <row r="15" spans="1:5" x14ac:dyDescent="0.25">
      <c r="A15" s="43"/>
      <c r="B15" s="46"/>
      <c r="C15" s="44"/>
      <c r="D15" s="94"/>
    </row>
    <row r="16" spans="1:5" x14ac:dyDescent="0.25">
      <c r="A16" s="39"/>
      <c r="B16" s="39"/>
      <c r="C16" s="40"/>
      <c r="D16" s="44"/>
    </row>
    <row r="17" spans="1:4" x14ac:dyDescent="0.25">
      <c r="A17" s="39"/>
      <c r="B17" s="39"/>
      <c r="C17" s="40"/>
      <c r="D17" s="40"/>
    </row>
    <row r="18" spans="1:4" x14ac:dyDescent="0.25">
      <c r="A18" s="39"/>
      <c r="B18" s="39"/>
      <c r="C18" s="40"/>
      <c r="D18" s="40"/>
    </row>
    <row r="19" spans="1:4" x14ac:dyDescent="0.25">
      <c r="A19" s="39"/>
      <c r="B19" s="39"/>
      <c r="C19" s="40"/>
      <c r="D19" s="40"/>
    </row>
    <row r="20" spans="1:4" x14ac:dyDescent="0.25">
      <c r="A20" s="39"/>
      <c r="B20" s="39"/>
      <c r="C20" s="40"/>
      <c r="D20" s="40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opLeftCell="A32" workbookViewId="0">
      <selection activeCell="G45" sqref="G45"/>
    </sheetView>
  </sheetViews>
  <sheetFormatPr defaultRowHeight="15" x14ac:dyDescent="0.25"/>
  <cols>
    <col min="1" max="1" width="31.140625" customWidth="1"/>
    <col min="2" max="2" width="29" customWidth="1"/>
    <col min="3" max="3" width="12.7109375" style="22" customWidth="1"/>
    <col min="4" max="4" width="14" customWidth="1"/>
    <col min="5" max="5" width="9.5703125" bestFit="1" customWidth="1"/>
    <col min="8" max="8" width="15.5703125" customWidth="1"/>
  </cols>
  <sheetData>
    <row r="1" spans="1:8" s="10" customFormat="1" ht="27" customHeight="1" x14ac:dyDescent="0.3">
      <c r="B1" s="10" t="s">
        <v>6</v>
      </c>
      <c r="C1" s="153"/>
    </row>
    <row r="2" spans="1:8" s="12" customFormat="1" ht="14.25" customHeight="1" x14ac:dyDescent="0.25">
      <c r="B2" s="11"/>
      <c r="C2" s="33"/>
    </row>
    <row r="3" spans="1:8" s="9" customFormat="1" ht="27.75" customHeight="1" x14ac:dyDescent="0.25">
      <c r="A3" s="3"/>
      <c r="B3" s="3" t="s">
        <v>7</v>
      </c>
      <c r="C3" s="21" t="s">
        <v>8</v>
      </c>
      <c r="D3" s="3"/>
    </row>
    <row r="4" spans="1:8" s="9" customFormat="1" ht="15.75" x14ac:dyDescent="0.25">
      <c r="A4" s="11" t="s">
        <v>100</v>
      </c>
      <c r="B4" s="3"/>
      <c r="C4" s="20">
        <v>92000</v>
      </c>
      <c r="D4" s="3"/>
    </row>
    <row r="5" spans="1:8" s="9" customFormat="1" ht="15.75" x14ac:dyDescent="0.25">
      <c r="A5" s="3" t="s">
        <v>101</v>
      </c>
      <c r="B5" s="3"/>
      <c r="C5" s="21"/>
      <c r="D5" s="3"/>
    </row>
    <row r="6" spans="1:8" s="9" customFormat="1" ht="15.75" x14ac:dyDescent="0.25">
      <c r="A6" s="3"/>
      <c r="B6" s="3"/>
      <c r="C6" s="21"/>
      <c r="D6" s="3"/>
    </row>
    <row r="7" spans="1:8" s="9" customFormat="1" ht="15.75" x14ac:dyDescent="0.25">
      <c r="A7" s="52" t="s">
        <v>40</v>
      </c>
      <c r="B7" s="3"/>
      <c r="C7" s="21"/>
      <c r="D7" s="3"/>
    </row>
    <row r="8" spans="1:8" s="9" customFormat="1" ht="15.75" x14ac:dyDescent="0.25">
      <c r="A8" s="23">
        <v>43497</v>
      </c>
      <c r="B8" s="3">
        <v>20</v>
      </c>
      <c r="C8" s="21">
        <v>7680</v>
      </c>
      <c r="D8" s="21">
        <f>SUM(C4-C8)</f>
        <v>84320</v>
      </c>
    </row>
    <row r="9" spans="1:8" s="9" customFormat="1" ht="15.75" x14ac:dyDescent="0.25">
      <c r="A9" s="23">
        <v>43501</v>
      </c>
      <c r="B9" s="3">
        <v>21</v>
      </c>
      <c r="C9" s="21">
        <v>350</v>
      </c>
      <c r="D9" s="21">
        <f>SUM(D8-C9)</f>
        <v>83970</v>
      </c>
      <c r="E9" s="58">
        <f>SUM(C8:C9)</f>
        <v>8030</v>
      </c>
      <c r="G9" s="9">
        <v>2</v>
      </c>
      <c r="H9" s="64">
        <f>SUM(C8+C9+C10+C11+C34+C35+C36+C57)</f>
        <v>25923</v>
      </c>
    </row>
    <row r="10" spans="1:8" s="9" customFormat="1" ht="15.75" x14ac:dyDescent="0.25">
      <c r="A10" s="23">
        <v>43508</v>
      </c>
      <c r="B10" s="3">
        <v>28</v>
      </c>
      <c r="C10" s="21">
        <v>6400</v>
      </c>
      <c r="D10" s="21">
        <f t="shared" ref="D10:D26" si="0">SUM(D9-C10)</f>
        <v>77570</v>
      </c>
      <c r="E10" s="64"/>
    </row>
    <row r="11" spans="1:8" s="9" customFormat="1" ht="15.75" x14ac:dyDescent="0.25">
      <c r="A11" s="23">
        <v>43516</v>
      </c>
      <c r="B11" s="3">
        <v>42</v>
      </c>
      <c r="C11" s="21">
        <v>6750</v>
      </c>
      <c r="D11" s="21">
        <f t="shared" si="0"/>
        <v>70820</v>
      </c>
      <c r="H11" s="64"/>
    </row>
    <row r="12" spans="1:8" s="9" customFormat="1" ht="15.75" x14ac:dyDescent="0.25">
      <c r="A12" s="60" t="s">
        <v>42</v>
      </c>
      <c r="B12" s="3"/>
      <c r="C12" s="21"/>
      <c r="D12" s="21">
        <f t="shared" si="0"/>
        <v>70820</v>
      </c>
      <c r="E12" s="64"/>
    </row>
    <row r="13" spans="1:8" s="9" customFormat="1" ht="15.75" x14ac:dyDescent="0.25">
      <c r="A13" s="23">
        <v>43536</v>
      </c>
      <c r="B13" s="3">
        <v>63</v>
      </c>
      <c r="C13" s="21">
        <v>8960</v>
      </c>
      <c r="D13" s="21">
        <f t="shared" si="0"/>
        <v>61860</v>
      </c>
      <c r="E13" s="58">
        <f>SUM(C11:C13)</f>
        <v>15710</v>
      </c>
    </row>
    <row r="14" spans="1:8" s="9" customFormat="1" ht="15.75" x14ac:dyDescent="0.25">
      <c r="A14" s="23" t="s">
        <v>36</v>
      </c>
      <c r="B14" s="3"/>
      <c r="C14" s="21"/>
      <c r="D14" s="21">
        <f t="shared" si="0"/>
        <v>61860</v>
      </c>
    </row>
    <row r="15" spans="1:8" s="9" customFormat="1" ht="15.75" x14ac:dyDescent="0.25">
      <c r="A15" s="23">
        <v>43556</v>
      </c>
      <c r="B15" s="3">
        <v>86</v>
      </c>
      <c r="C15" s="21">
        <v>2560</v>
      </c>
      <c r="D15" s="21">
        <f t="shared" si="0"/>
        <v>59300</v>
      </c>
    </row>
    <row r="16" spans="1:8" s="9" customFormat="1" ht="15.75" x14ac:dyDescent="0.25">
      <c r="A16" s="23">
        <v>43558</v>
      </c>
      <c r="B16" s="3">
        <v>95</v>
      </c>
      <c r="C16" s="21">
        <v>6400</v>
      </c>
      <c r="D16" s="21">
        <f t="shared" si="0"/>
        <v>52900</v>
      </c>
    </row>
    <row r="17" spans="1:5" s="9" customFormat="1" ht="15.75" x14ac:dyDescent="0.25">
      <c r="A17" s="23">
        <v>43566</v>
      </c>
      <c r="B17" s="3">
        <v>120</v>
      </c>
      <c r="C17" s="21">
        <v>210</v>
      </c>
      <c r="D17" s="21">
        <f t="shared" si="0"/>
        <v>52690</v>
      </c>
    </row>
    <row r="18" spans="1:5" s="9" customFormat="1" ht="15.75" x14ac:dyDescent="0.25">
      <c r="A18" s="23">
        <v>43572</v>
      </c>
      <c r="B18" s="3">
        <v>133</v>
      </c>
      <c r="C18" s="21">
        <v>6400</v>
      </c>
      <c r="D18" s="21">
        <f t="shared" si="0"/>
        <v>46290</v>
      </c>
    </row>
    <row r="19" spans="1:5" s="9" customFormat="1" ht="15.75" x14ac:dyDescent="0.25">
      <c r="A19" s="23">
        <v>43578</v>
      </c>
      <c r="B19" s="3">
        <v>150</v>
      </c>
      <c r="C19" s="21">
        <v>7680</v>
      </c>
      <c r="D19" s="21">
        <f t="shared" si="0"/>
        <v>38610</v>
      </c>
    </row>
    <row r="20" spans="1:5" s="9" customFormat="1" ht="15.75" x14ac:dyDescent="0.25">
      <c r="A20" s="23"/>
      <c r="B20" s="3"/>
      <c r="C20" s="21"/>
      <c r="D20" s="21">
        <f t="shared" si="0"/>
        <v>38610</v>
      </c>
    </row>
    <row r="21" spans="1:5" s="9" customFormat="1" ht="15.75" x14ac:dyDescent="0.25">
      <c r="A21" s="23"/>
      <c r="B21" s="3"/>
      <c r="C21" s="21"/>
      <c r="D21" s="21">
        <f t="shared" si="0"/>
        <v>38610</v>
      </c>
    </row>
    <row r="22" spans="1:5" s="9" customFormat="1" ht="15.75" x14ac:dyDescent="0.25">
      <c r="A22" s="23"/>
      <c r="B22" s="3"/>
      <c r="C22" s="21"/>
      <c r="D22" s="21">
        <f t="shared" si="0"/>
        <v>38610</v>
      </c>
    </row>
    <row r="23" spans="1:5" s="9" customFormat="1" ht="15.75" x14ac:dyDescent="0.25">
      <c r="A23" s="23"/>
      <c r="B23" s="3"/>
      <c r="C23" s="21"/>
      <c r="D23" s="21">
        <f t="shared" si="0"/>
        <v>38610</v>
      </c>
    </row>
    <row r="24" spans="1:5" s="9" customFormat="1" ht="15.75" x14ac:dyDescent="0.25">
      <c r="A24" s="23"/>
      <c r="B24" s="3"/>
      <c r="C24" s="21"/>
      <c r="D24" s="21">
        <f t="shared" si="0"/>
        <v>38610</v>
      </c>
    </row>
    <row r="25" spans="1:5" s="9" customFormat="1" ht="15.75" x14ac:dyDescent="0.25">
      <c r="A25" s="23"/>
      <c r="B25" s="3"/>
      <c r="C25" s="21"/>
      <c r="D25" s="21">
        <f t="shared" si="0"/>
        <v>38610</v>
      </c>
    </row>
    <row r="26" spans="1:5" s="9" customFormat="1" ht="15.75" x14ac:dyDescent="0.25">
      <c r="A26" s="23"/>
      <c r="B26" s="3"/>
      <c r="C26" s="21"/>
      <c r="D26" s="145">
        <f t="shared" si="0"/>
        <v>38610</v>
      </c>
    </row>
    <row r="27" spans="1:5" s="9" customFormat="1" ht="15.75" x14ac:dyDescent="0.25">
      <c r="A27" s="3"/>
      <c r="B27" s="3"/>
      <c r="C27" s="21"/>
      <c r="D27" s="21"/>
    </row>
    <row r="28" spans="1:5" s="9" customFormat="1" ht="15.75" x14ac:dyDescent="0.25">
      <c r="A28" s="3"/>
      <c r="B28" s="3"/>
      <c r="C28" s="21"/>
      <c r="D28" s="3"/>
    </row>
    <row r="29" spans="1:5" s="9" customFormat="1" ht="15.75" x14ac:dyDescent="0.25">
      <c r="A29" s="11" t="s">
        <v>102</v>
      </c>
      <c r="B29" s="3"/>
      <c r="C29" s="20">
        <v>15800</v>
      </c>
      <c r="D29" s="3"/>
    </row>
    <row r="30" spans="1:5" s="9" customFormat="1" ht="15.75" x14ac:dyDescent="0.25">
      <c r="A30" s="3" t="s">
        <v>230</v>
      </c>
      <c r="B30" s="3"/>
      <c r="C30" s="21"/>
      <c r="D30" s="3"/>
    </row>
    <row r="31" spans="1:5" s="9" customFormat="1" ht="15.75" x14ac:dyDescent="0.25">
      <c r="A31" s="60" t="s">
        <v>105</v>
      </c>
      <c r="B31" s="3"/>
      <c r="C31" s="21">
        <v>1696</v>
      </c>
      <c r="D31" s="21">
        <f>SUM(C29-C31)</f>
        <v>14104</v>
      </c>
      <c r="E31" s="64"/>
    </row>
    <row r="32" spans="1:5" s="9" customFormat="1" ht="15.75" x14ac:dyDescent="0.25">
      <c r="A32" s="60"/>
      <c r="B32" s="3"/>
      <c r="C32" s="21"/>
      <c r="D32" s="21">
        <f>SUM(D31-C32)</f>
        <v>14104</v>
      </c>
    </row>
    <row r="33" spans="1:5" s="9" customFormat="1" ht="15.75" x14ac:dyDescent="0.25">
      <c r="A33" s="60" t="s">
        <v>40</v>
      </c>
      <c r="B33" s="3"/>
      <c r="C33" s="21"/>
      <c r="D33" s="21">
        <f t="shared" ref="D33:D52" si="1">SUM(D32-C33)</f>
        <v>14104</v>
      </c>
    </row>
    <row r="34" spans="1:5" s="9" customFormat="1" ht="15.75" x14ac:dyDescent="0.25">
      <c r="A34" s="84" t="s">
        <v>122</v>
      </c>
      <c r="B34" s="3">
        <v>22</v>
      </c>
      <c r="C34" s="21">
        <v>948</v>
      </c>
      <c r="D34" s="21">
        <f t="shared" si="1"/>
        <v>13156</v>
      </c>
      <c r="E34" s="9">
        <f>SUM(C33:C34)</f>
        <v>948</v>
      </c>
    </row>
    <row r="35" spans="1:5" s="9" customFormat="1" ht="15.75" x14ac:dyDescent="0.25">
      <c r="A35" s="84" t="s">
        <v>143</v>
      </c>
      <c r="B35" s="3">
        <v>29</v>
      </c>
      <c r="C35" s="21">
        <v>300</v>
      </c>
      <c r="D35" s="21">
        <f t="shared" si="1"/>
        <v>12856</v>
      </c>
    </row>
    <row r="36" spans="1:5" s="9" customFormat="1" ht="15.75" x14ac:dyDescent="0.25">
      <c r="A36" s="84" t="s">
        <v>157</v>
      </c>
      <c r="B36" s="3">
        <v>43</v>
      </c>
      <c r="C36" s="21">
        <v>1080</v>
      </c>
      <c r="D36" s="21">
        <f t="shared" si="1"/>
        <v>11776</v>
      </c>
    </row>
    <row r="37" spans="1:5" s="9" customFormat="1" ht="15.75" x14ac:dyDescent="0.25">
      <c r="A37" s="85" t="s">
        <v>42</v>
      </c>
      <c r="B37" s="3"/>
      <c r="C37" s="21"/>
      <c r="D37" s="21">
        <f t="shared" si="1"/>
        <v>11776</v>
      </c>
      <c r="E37" s="58">
        <f>SUM(C36:C37)</f>
        <v>1080</v>
      </c>
    </row>
    <row r="38" spans="1:5" s="9" customFormat="1" ht="15.75" x14ac:dyDescent="0.25">
      <c r="A38" s="84" t="s">
        <v>170</v>
      </c>
      <c r="B38" s="3">
        <v>57</v>
      </c>
      <c r="C38" s="21">
        <v>1280</v>
      </c>
      <c r="D38" s="21">
        <f t="shared" si="1"/>
        <v>10496</v>
      </c>
    </row>
    <row r="39" spans="1:5" s="9" customFormat="1" ht="15.75" x14ac:dyDescent="0.25">
      <c r="A39" s="84" t="s">
        <v>171</v>
      </c>
      <c r="B39" s="3">
        <v>65</v>
      </c>
      <c r="C39" s="21">
        <v>1380</v>
      </c>
      <c r="D39" s="21">
        <f t="shared" si="1"/>
        <v>9116</v>
      </c>
    </row>
    <row r="40" spans="1:5" s="9" customFormat="1" ht="15.75" x14ac:dyDescent="0.25">
      <c r="A40" s="23" t="s">
        <v>36</v>
      </c>
      <c r="B40" s="3"/>
      <c r="C40" s="21"/>
      <c r="D40" s="21">
        <f t="shared" si="1"/>
        <v>9116</v>
      </c>
    </row>
    <row r="41" spans="1:5" ht="15.75" x14ac:dyDescent="0.25">
      <c r="A41" s="29">
        <v>43556</v>
      </c>
      <c r="B41" s="3">
        <v>87</v>
      </c>
      <c r="C41" s="31">
        <v>432</v>
      </c>
      <c r="D41" s="87">
        <f t="shared" si="1"/>
        <v>8684</v>
      </c>
      <c r="E41" s="57"/>
    </row>
    <row r="42" spans="1:5" ht="15.75" x14ac:dyDescent="0.25">
      <c r="A42" s="29">
        <v>43558</v>
      </c>
      <c r="B42" s="3">
        <v>96</v>
      </c>
      <c r="C42" s="31">
        <v>1080</v>
      </c>
      <c r="D42" s="87">
        <f t="shared" si="1"/>
        <v>7604</v>
      </c>
      <c r="E42" s="57"/>
    </row>
    <row r="43" spans="1:5" ht="15.75" x14ac:dyDescent="0.25">
      <c r="A43" s="29">
        <v>43566</v>
      </c>
      <c r="B43" s="3">
        <v>121</v>
      </c>
      <c r="C43" s="31">
        <v>540</v>
      </c>
      <c r="D43" s="87">
        <f t="shared" si="1"/>
        <v>7064</v>
      </c>
      <c r="E43" s="57"/>
    </row>
    <row r="44" spans="1:5" ht="15.75" x14ac:dyDescent="0.25">
      <c r="A44" s="29">
        <v>43572</v>
      </c>
      <c r="B44" s="3">
        <v>135</v>
      </c>
      <c r="C44" s="31">
        <v>524</v>
      </c>
      <c r="D44" s="87">
        <f t="shared" si="1"/>
        <v>6540</v>
      </c>
      <c r="E44" s="57"/>
    </row>
    <row r="45" spans="1:5" ht="15.75" x14ac:dyDescent="0.25">
      <c r="A45" s="29">
        <v>43578</v>
      </c>
      <c r="B45" s="3">
        <v>152</v>
      </c>
      <c r="C45" s="31">
        <v>1280</v>
      </c>
      <c r="D45" s="87">
        <f t="shared" si="1"/>
        <v>5260</v>
      </c>
      <c r="E45" s="57"/>
    </row>
    <row r="46" spans="1:5" ht="15.75" x14ac:dyDescent="0.25">
      <c r="A46" s="29" t="s">
        <v>41</v>
      </c>
      <c r="B46" s="3"/>
      <c r="C46" s="31"/>
      <c r="D46" s="87">
        <f t="shared" si="1"/>
        <v>5260</v>
      </c>
      <c r="E46" s="57"/>
    </row>
    <row r="47" spans="1:5" ht="15.75" x14ac:dyDescent="0.25">
      <c r="A47" s="29">
        <v>43593</v>
      </c>
      <c r="B47" s="3">
        <v>174</v>
      </c>
      <c r="C47" s="31">
        <v>648</v>
      </c>
      <c r="D47" s="87">
        <f t="shared" si="1"/>
        <v>4612</v>
      </c>
      <c r="E47" s="57"/>
    </row>
    <row r="48" spans="1:5" ht="15.75" x14ac:dyDescent="0.25">
      <c r="A48" s="29"/>
      <c r="B48" s="3"/>
      <c r="C48" s="31"/>
      <c r="D48" s="87">
        <f t="shared" si="1"/>
        <v>4612</v>
      </c>
      <c r="E48" s="57"/>
    </row>
    <row r="49" spans="1:5" ht="15.75" x14ac:dyDescent="0.25">
      <c r="A49" s="29"/>
      <c r="B49" s="3"/>
      <c r="C49" s="31"/>
      <c r="D49" s="87">
        <f t="shared" si="1"/>
        <v>4612</v>
      </c>
      <c r="E49" s="57"/>
    </row>
    <row r="50" spans="1:5" ht="15.75" x14ac:dyDescent="0.25">
      <c r="A50" s="29"/>
      <c r="B50" s="3"/>
      <c r="C50" s="31"/>
      <c r="D50" s="87">
        <f t="shared" si="1"/>
        <v>4612</v>
      </c>
      <c r="E50" s="57"/>
    </row>
    <row r="51" spans="1:5" ht="15.75" x14ac:dyDescent="0.25">
      <c r="A51" s="29"/>
      <c r="B51" s="3"/>
      <c r="C51" s="31"/>
      <c r="D51" s="87">
        <f t="shared" si="1"/>
        <v>4612</v>
      </c>
      <c r="E51" s="57"/>
    </row>
    <row r="52" spans="1:5" ht="15.75" x14ac:dyDescent="0.25">
      <c r="A52" s="29"/>
      <c r="B52" s="3"/>
      <c r="C52" s="31"/>
      <c r="D52" s="87">
        <f t="shared" si="1"/>
        <v>4612</v>
      </c>
      <c r="E52" s="57"/>
    </row>
    <row r="53" spans="1:5" ht="15.75" x14ac:dyDescent="0.25">
      <c r="A53" s="67"/>
      <c r="B53" s="67"/>
      <c r="C53" s="154"/>
      <c r="D53" s="21"/>
    </row>
    <row r="54" spans="1:5" s="9" customFormat="1" ht="15.75" x14ac:dyDescent="0.25">
      <c r="A54" s="98" t="s">
        <v>103</v>
      </c>
      <c r="B54" s="3"/>
      <c r="C54" s="20">
        <v>15410</v>
      </c>
      <c r="D54" s="3"/>
    </row>
    <row r="55" spans="1:5" x14ac:dyDescent="0.25">
      <c r="A55" s="39" t="s">
        <v>104</v>
      </c>
      <c r="B55" s="39"/>
      <c r="C55" s="40"/>
      <c r="D55" s="39"/>
    </row>
    <row r="56" spans="1:5" s="36" customFormat="1" x14ac:dyDescent="0.25">
      <c r="A56" s="76" t="s">
        <v>40</v>
      </c>
      <c r="B56" s="43"/>
      <c r="C56" s="44"/>
      <c r="D56" s="44">
        <f>SUM(C54-C56)</f>
        <v>15410</v>
      </c>
    </row>
    <row r="57" spans="1:5" s="36" customFormat="1" x14ac:dyDescent="0.25">
      <c r="A57" s="47">
        <v>43501</v>
      </c>
      <c r="B57" s="43">
        <v>23</v>
      </c>
      <c r="C57" s="44">
        <v>2415</v>
      </c>
      <c r="D57" s="44">
        <f>SUM(D56-C57)</f>
        <v>12995</v>
      </c>
    </row>
    <row r="58" spans="1:5" s="36" customFormat="1" x14ac:dyDescent="0.25">
      <c r="A58" s="76" t="s">
        <v>42</v>
      </c>
      <c r="B58" s="43"/>
      <c r="C58" s="44"/>
      <c r="D58" s="44">
        <f t="shared" ref="D58:D69" si="2">SUM(D57-C58)</f>
        <v>12995</v>
      </c>
    </row>
    <row r="59" spans="1:5" s="36" customFormat="1" x14ac:dyDescent="0.25">
      <c r="A59" s="47">
        <v>43530</v>
      </c>
      <c r="B59" s="43">
        <v>58</v>
      </c>
      <c r="C59" s="44">
        <v>1610</v>
      </c>
      <c r="D59" s="44">
        <f t="shared" si="2"/>
        <v>11385</v>
      </c>
    </row>
    <row r="60" spans="1:5" s="36" customFormat="1" x14ac:dyDescent="0.25">
      <c r="A60" s="47">
        <v>43536</v>
      </c>
      <c r="B60" s="43">
        <v>64</v>
      </c>
      <c r="C60" s="44">
        <v>1610</v>
      </c>
      <c r="D60" s="44">
        <f t="shared" si="2"/>
        <v>9775</v>
      </c>
    </row>
    <row r="61" spans="1:5" x14ac:dyDescent="0.25">
      <c r="A61" s="76" t="s">
        <v>36</v>
      </c>
      <c r="B61" s="39"/>
      <c r="C61" s="40"/>
      <c r="D61" s="44">
        <f t="shared" si="2"/>
        <v>9775</v>
      </c>
    </row>
    <row r="62" spans="1:5" x14ac:dyDescent="0.25">
      <c r="A62" s="47">
        <v>43566</v>
      </c>
      <c r="B62" s="43">
        <v>119</v>
      </c>
      <c r="C62" s="44">
        <v>1610</v>
      </c>
      <c r="D62" s="44">
        <f t="shared" si="2"/>
        <v>8165</v>
      </c>
    </row>
    <row r="63" spans="1:5" x14ac:dyDescent="0.25">
      <c r="A63" s="43" t="s">
        <v>209</v>
      </c>
      <c r="B63" s="43">
        <v>134</v>
      </c>
      <c r="C63" s="44">
        <v>1150</v>
      </c>
      <c r="D63" s="44">
        <f t="shared" si="2"/>
        <v>7015</v>
      </c>
    </row>
    <row r="64" spans="1:5" x14ac:dyDescent="0.25">
      <c r="A64" s="47">
        <v>43578</v>
      </c>
      <c r="B64" s="43"/>
      <c r="C64" s="44">
        <v>1610</v>
      </c>
      <c r="D64" s="44">
        <f t="shared" si="2"/>
        <v>5405</v>
      </c>
    </row>
    <row r="65" spans="1:4" x14ac:dyDescent="0.25">
      <c r="A65" s="43" t="s">
        <v>41</v>
      </c>
      <c r="B65" s="43"/>
      <c r="C65" s="44"/>
      <c r="D65" s="44">
        <f t="shared" si="2"/>
        <v>5405</v>
      </c>
    </row>
    <row r="66" spans="1:4" x14ac:dyDescent="0.25">
      <c r="A66" s="43"/>
      <c r="B66" s="43"/>
      <c r="C66" s="44"/>
      <c r="D66" s="44">
        <f t="shared" si="2"/>
        <v>5405</v>
      </c>
    </row>
    <row r="67" spans="1:4" x14ac:dyDescent="0.25">
      <c r="A67" s="43"/>
      <c r="B67" s="43"/>
      <c r="C67" s="44"/>
      <c r="D67" s="44">
        <f t="shared" si="2"/>
        <v>5405</v>
      </c>
    </row>
    <row r="68" spans="1:4" x14ac:dyDescent="0.25">
      <c r="A68" s="43"/>
      <c r="B68" s="43"/>
      <c r="C68" s="44"/>
      <c r="D68" s="44">
        <f t="shared" si="2"/>
        <v>5405</v>
      </c>
    </row>
    <row r="69" spans="1:4" x14ac:dyDescent="0.25">
      <c r="A69" s="43"/>
      <c r="B69" s="43"/>
      <c r="C69" s="44"/>
      <c r="D69" s="151">
        <f t="shared" si="2"/>
        <v>5405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topLeftCell="A37" workbookViewId="0">
      <selection activeCell="H46" sqref="H46"/>
    </sheetView>
  </sheetViews>
  <sheetFormatPr defaultRowHeight="15.75" x14ac:dyDescent="0.25"/>
  <cols>
    <col min="1" max="1" width="30.28515625" customWidth="1"/>
    <col min="2" max="2" width="21.28515625" customWidth="1"/>
    <col min="3" max="3" width="17.140625" style="22" customWidth="1"/>
    <col min="4" max="4" width="14.42578125" style="88" customWidth="1"/>
    <col min="5" max="5" width="10.5703125" bestFit="1" customWidth="1"/>
  </cols>
  <sheetData>
    <row r="2" spans="1:6" s="13" customFormat="1" ht="18.75" x14ac:dyDescent="0.3">
      <c r="B2" s="13" t="s">
        <v>12</v>
      </c>
      <c r="C2" s="32"/>
      <c r="D2" s="141"/>
    </row>
    <row r="4" spans="1:6" x14ac:dyDescent="0.25">
      <c r="A4" s="12"/>
      <c r="B4" s="11"/>
      <c r="C4" s="33"/>
      <c r="D4" s="131"/>
      <c r="E4" s="12"/>
    </row>
    <row r="5" spans="1:6" x14ac:dyDescent="0.25">
      <c r="A5" s="3"/>
      <c r="B5" s="3" t="s">
        <v>7</v>
      </c>
      <c r="C5" s="21" t="s">
        <v>8</v>
      </c>
      <c r="D5" s="21"/>
      <c r="E5" s="9"/>
    </row>
    <row r="6" spans="1:6" s="19" customFormat="1" x14ac:dyDescent="0.25">
      <c r="A6" s="25" t="s">
        <v>106</v>
      </c>
      <c r="B6" s="24"/>
      <c r="C6" s="26">
        <v>15000</v>
      </c>
      <c r="D6" s="27"/>
      <c r="E6" s="80"/>
    </row>
    <row r="7" spans="1:6" s="19" customFormat="1" x14ac:dyDescent="0.25">
      <c r="A7" s="25" t="s">
        <v>28</v>
      </c>
      <c r="B7" s="24"/>
      <c r="C7" s="26"/>
      <c r="D7" s="27"/>
      <c r="E7" s="80"/>
    </row>
    <row r="8" spans="1:6" x14ac:dyDescent="0.25">
      <c r="A8" s="52" t="s">
        <v>40</v>
      </c>
      <c r="B8" s="3"/>
      <c r="C8" s="21"/>
      <c r="D8" s="21"/>
      <c r="E8" s="9"/>
    </row>
    <row r="9" spans="1:6" x14ac:dyDescent="0.25">
      <c r="A9" s="23">
        <v>43497</v>
      </c>
      <c r="B9" s="3">
        <v>16</v>
      </c>
      <c r="C9" s="21">
        <v>2160</v>
      </c>
      <c r="D9" s="21">
        <f>SUM(C6-C9)</f>
        <v>12840</v>
      </c>
      <c r="E9" s="9"/>
    </row>
    <row r="10" spans="1:6" x14ac:dyDescent="0.25">
      <c r="A10" s="23">
        <v>43510</v>
      </c>
      <c r="B10" s="3">
        <v>20</v>
      </c>
      <c r="C10" s="21">
        <v>1080</v>
      </c>
      <c r="D10" s="21">
        <f>SUM(D9-C10)</f>
        <v>11760</v>
      </c>
      <c r="E10" s="9"/>
      <c r="F10" s="22"/>
    </row>
    <row r="11" spans="1:6" ht="18.75" x14ac:dyDescent="0.25">
      <c r="A11" s="38" t="s">
        <v>42</v>
      </c>
      <c r="B11" s="3"/>
      <c r="C11" s="21"/>
      <c r="D11" s="21">
        <f>SUM(D10-C11)</f>
        <v>11760</v>
      </c>
      <c r="E11" s="9"/>
    </row>
    <row r="12" spans="1:6" x14ac:dyDescent="0.25">
      <c r="A12" s="23">
        <v>43528</v>
      </c>
      <c r="B12" s="3">
        <v>33</v>
      </c>
      <c r="C12" s="21">
        <v>2160</v>
      </c>
      <c r="D12" s="21">
        <f t="shared" ref="D12:D21" si="0">SUM(D11-C12)</f>
        <v>9600</v>
      </c>
      <c r="E12" s="9"/>
    </row>
    <row r="13" spans="1:6" x14ac:dyDescent="0.25">
      <c r="A13" s="23">
        <v>43544</v>
      </c>
      <c r="B13" s="3">
        <v>45</v>
      </c>
      <c r="C13" s="21">
        <v>1260</v>
      </c>
      <c r="D13" s="21">
        <f t="shared" si="0"/>
        <v>8340</v>
      </c>
      <c r="E13" s="58"/>
    </row>
    <row r="14" spans="1:6" x14ac:dyDescent="0.25">
      <c r="A14" s="23" t="s">
        <v>36</v>
      </c>
      <c r="B14" s="3"/>
      <c r="C14" s="21"/>
      <c r="D14" s="21">
        <f t="shared" si="0"/>
        <v>8340</v>
      </c>
      <c r="E14" s="58"/>
    </row>
    <row r="15" spans="1:6" x14ac:dyDescent="0.25">
      <c r="A15" s="23">
        <v>43558</v>
      </c>
      <c r="B15" s="3">
        <v>58</v>
      </c>
      <c r="C15" s="21">
        <v>1080</v>
      </c>
      <c r="D15" s="21">
        <f t="shared" si="0"/>
        <v>7260</v>
      </c>
      <c r="E15" s="58"/>
    </row>
    <row r="16" spans="1:6" x14ac:dyDescent="0.25">
      <c r="A16" s="23">
        <v>43572</v>
      </c>
      <c r="B16" s="3">
        <v>73</v>
      </c>
      <c r="C16" s="21">
        <v>1080</v>
      </c>
      <c r="D16" s="21">
        <f t="shared" si="0"/>
        <v>6180</v>
      </c>
      <c r="E16" s="58"/>
    </row>
    <row r="17" spans="1:5" x14ac:dyDescent="0.25">
      <c r="A17" s="23">
        <v>43578</v>
      </c>
      <c r="B17" s="3">
        <v>81</v>
      </c>
      <c r="C17" s="21">
        <v>1080</v>
      </c>
      <c r="D17" s="21">
        <f t="shared" si="0"/>
        <v>5100</v>
      </c>
      <c r="E17" s="9"/>
    </row>
    <row r="18" spans="1:5" x14ac:dyDescent="0.25">
      <c r="A18" s="23" t="s">
        <v>41</v>
      </c>
      <c r="B18" s="3"/>
      <c r="C18" s="21"/>
      <c r="D18" s="21">
        <f t="shared" si="0"/>
        <v>5100</v>
      </c>
      <c r="E18" s="9"/>
    </row>
    <row r="19" spans="1:5" x14ac:dyDescent="0.25">
      <c r="A19" s="23">
        <v>43592</v>
      </c>
      <c r="B19" s="3">
        <v>86</v>
      </c>
      <c r="C19" s="21">
        <v>1080</v>
      </c>
      <c r="D19" s="21">
        <f t="shared" si="0"/>
        <v>4020</v>
      </c>
      <c r="E19" s="9"/>
    </row>
    <row r="20" spans="1:5" ht="18.75" x14ac:dyDescent="0.25">
      <c r="A20" s="5"/>
      <c r="B20" s="3"/>
      <c r="C20" s="21"/>
      <c r="D20" s="21">
        <f t="shared" si="0"/>
        <v>4020</v>
      </c>
      <c r="E20" s="9"/>
    </row>
    <row r="21" spans="1:5" x14ac:dyDescent="0.25">
      <c r="A21" s="23"/>
      <c r="B21" s="3"/>
      <c r="C21" s="21"/>
      <c r="D21" s="145">
        <f t="shared" si="0"/>
        <v>4020</v>
      </c>
      <c r="E21" s="9"/>
    </row>
    <row r="22" spans="1:5" x14ac:dyDescent="0.25">
      <c r="A22" s="3"/>
      <c r="B22" s="3"/>
      <c r="C22" s="21"/>
      <c r="D22" s="21"/>
      <c r="E22" s="9"/>
    </row>
    <row r="23" spans="1:5" s="19" customFormat="1" x14ac:dyDescent="0.25">
      <c r="A23" s="25" t="s">
        <v>153</v>
      </c>
      <c r="B23" s="24"/>
      <c r="C23" s="26">
        <v>36065</v>
      </c>
      <c r="D23" s="27"/>
      <c r="E23" s="80"/>
    </row>
    <row r="24" spans="1:5" x14ac:dyDescent="0.25">
      <c r="A24" s="3" t="s">
        <v>29</v>
      </c>
      <c r="B24" s="3"/>
      <c r="C24" s="21"/>
      <c r="D24" s="21"/>
      <c r="E24" s="9"/>
    </row>
    <row r="25" spans="1:5" x14ac:dyDescent="0.25">
      <c r="A25" s="52" t="s">
        <v>40</v>
      </c>
      <c r="B25" s="3"/>
      <c r="C25" s="21"/>
      <c r="D25" s="21"/>
      <c r="E25" s="9"/>
    </row>
    <row r="26" spans="1:5" s="147" customFormat="1" x14ac:dyDescent="0.25">
      <c r="A26" s="23">
        <v>43509</v>
      </c>
      <c r="B26" s="3">
        <v>21</v>
      </c>
      <c r="C26" s="21">
        <v>3316</v>
      </c>
      <c r="D26" s="21">
        <f>SUM(C23-C26)</f>
        <v>32749</v>
      </c>
      <c r="E26" s="9"/>
    </row>
    <row r="27" spans="1:5" ht="16.5" customHeight="1" x14ac:dyDescent="0.25">
      <c r="A27" s="23">
        <v>43517</v>
      </c>
      <c r="B27" s="3">
        <v>23</v>
      </c>
      <c r="C27" s="21">
        <v>2635</v>
      </c>
      <c r="D27" s="21">
        <f>SUM(D26-C27)</f>
        <v>30114</v>
      </c>
      <c r="E27" s="9"/>
    </row>
    <row r="28" spans="1:5" x14ac:dyDescent="0.25">
      <c r="A28" s="76" t="s">
        <v>42</v>
      </c>
      <c r="B28" s="39"/>
      <c r="C28" s="40"/>
      <c r="D28" s="21">
        <f>SUM(D27-C28)</f>
        <v>30114</v>
      </c>
    </row>
    <row r="29" spans="1:5" x14ac:dyDescent="0.25">
      <c r="A29" s="29">
        <v>43529</v>
      </c>
      <c r="B29" s="30">
        <v>32</v>
      </c>
      <c r="C29" s="31">
        <v>2072.5</v>
      </c>
      <c r="D29" s="21">
        <f t="shared" ref="D29:D39" si="1">SUM(D28-C29)</f>
        <v>28041.5</v>
      </c>
    </row>
    <row r="30" spans="1:5" x14ac:dyDescent="0.25">
      <c r="A30" s="29">
        <v>43536</v>
      </c>
      <c r="B30" s="30">
        <v>37</v>
      </c>
      <c r="C30" s="31">
        <v>1394</v>
      </c>
      <c r="D30" s="21">
        <f t="shared" si="1"/>
        <v>26647.5</v>
      </c>
    </row>
    <row r="31" spans="1:5" x14ac:dyDescent="0.25">
      <c r="A31" s="29">
        <v>43545</v>
      </c>
      <c r="B31" s="30">
        <v>46</v>
      </c>
      <c r="C31" s="31">
        <v>2355</v>
      </c>
      <c r="D31" s="21">
        <f t="shared" si="1"/>
        <v>24292.5</v>
      </c>
    </row>
    <row r="32" spans="1:5" x14ac:dyDescent="0.25">
      <c r="A32" s="29" t="s">
        <v>36</v>
      </c>
      <c r="B32" s="30"/>
      <c r="C32" s="31"/>
      <c r="D32" s="21">
        <f t="shared" si="1"/>
        <v>24292.5</v>
      </c>
    </row>
    <row r="33" spans="1:5" x14ac:dyDescent="0.25">
      <c r="A33" s="29">
        <v>43558</v>
      </c>
      <c r="B33" s="30">
        <v>59</v>
      </c>
      <c r="C33" s="31">
        <v>3261.7</v>
      </c>
      <c r="D33" s="21">
        <f t="shared" si="1"/>
        <v>21030.799999999999</v>
      </c>
    </row>
    <row r="34" spans="1:5" x14ac:dyDescent="0.25">
      <c r="A34" s="29">
        <v>43573</v>
      </c>
      <c r="B34" s="30">
        <v>74</v>
      </c>
      <c r="C34" s="31">
        <v>5407</v>
      </c>
      <c r="D34" s="21">
        <f t="shared" si="1"/>
        <v>15623.8</v>
      </c>
    </row>
    <row r="35" spans="1:5" x14ac:dyDescent="0.25">
      <c r="A35" s="29" t="s">
        <v>41</v>
      </c>
      <c r="B35" s="30"/>
      <c r="C35" s="31"/>
      <c r="D35" s="21">
        <f t="shared" si="1"/>
        <v>15623.8</v>
      </c>
    </row>
    <row r="36" spans="1:5" x14ac:dyDescent="0.25">
      <c r="A36" s="29">
        <v>43592</v>
      </c>
      <c r="B36" s="30">
        <v>87</v>
      </c>
      <c r="C36" s="31">
        <v>4710</v>
      </c>
      <c r="D36" s="21">
        <f t="shared" si="1"/>
        <v>10913.8</v>
      </c>
      <c r="E36" s="69"/>
    </row>
    <row r="37" spans="1:5" x14ac:dyDescent="0.25">
      <c r="A37" s="30"/>
      <c r="B37" s="30"/>
      <c r="C37" s="31"/>
      <c r="D37" s="21">
        <f t="shared" si="1"/>
        <v>10913.8</v>
      </c>
    </row>
    <row r="38" spans="1:5" x14ac:dyDescent="0.25">
      <c r="A38" s="30"/>
      <c r="B38" s="30"/>
      <c r="C38" s="31"/>
      <c r="D38" s="21">
        <f t="shared" si="1"/>
        <v>10913.8</v>
      </c>
    </row>
    <row r="39" spans="1:5" x14ac:dyDescent="0.25">
      <c r="A39" s="30"/>
      <c r="B39" s="30"/>
      <c r="C39" s="31"/>
      <c r="D39" s="145">
        <f t="shared" si="1"/>
        <v>10913.8</v>
      </c>
    </row>
    <row r="40" spans="1:5" x14ac:dyDescent="0.25">
      <c r="A40" s="30"/>
      <c r="B40" s="30"/>
      <c r="C40" s="31"/>
      <c r="D40" s="31"/>
    </row>
    <row r="41" spans="1:5" s="19" customFormat="1" x14ac:dyDescent="0.25">
      <c r="A41" s="25" t="s">
        <v>177</v>
      </c>
      <c r="B41" s="24"/>
      <c r="C41" s="26">
        <v>7939.84</v>
      </c>
      <c r="D41" s="27"/>
      <c r="E41" s="80"/>
    </row>
    <row r="42" spans="1:5" x14ac:dyDescent="0.25">
      <c r="A42" s="3" t="s">
        <v>30</v>
      </c>
      <c r="B42" s="3"/>
      <c r="C42" s="21"/>
      <c r="D42" s="21"/>
      <c r="E42" s="9"/>
    </row>
    <row r="43" spans="1:5" s="28" customFormat="1" x14ac:dyDescent="0.25">
      <c r="A43" s="29">
        <v>43530</v>
      </c>
      <c r="B43" s="30">
        <v>34</v>
      </c>
      <c r="C43" s="31">
        <v>998.22</v>
      </c>
      <c r="D43" s="31">
        <f>SUM(C41-C43)</f>
        <v>6941.62</v>
      </c>
    </row>
    <row r="44" spans="1:5" s="75" customFormat="1" x14ac:dyDescent="0.25">
      <c r="A44" s="23">
        <v>43545</v>
      </c>
      <c r="B44" s="30">
        <v>47</v>
      </c>
      <c r="C44" s="31">
        <v>792.18</v>
      </c>
      <c r="D44" s="31">
        <f>SUM(D43-C44)</f>
        <v>6149.44</v>
      </c>
    </row>
    <row r="45" spans="1:5" s="75" customFormat="1" x14ac:dyDescent="0.25">
      <c r="A45" s="3" t="s">
        <v>36</v>
      </c>
      <c r="B45" s="30"/>
      <c r="C45" s="31"/>
      <c r="D45" s="31">
        <f t="shared" ref="D45:D51" si="2">SUM(D44-C45)</f>
        <v>6149.44</v>
      </c>
    </row>
    <row r="46" spans="1:5" s="75" customFormat="1" x14ac:dyDescent="0.25">
      <c r="A46" s="23">
        <v>43567</v>
      </c>
      <c r="B46" s="30">
        <v>70</v>
      </c>
      <c r="C46" s="31">
        <v>1016.51</v>
      </c>
      <c r="D46" s="31">
        <f t="shared" si="2"/>
        <v>5132.9299999999994</v>
      </c>
    </row>
    <row r="47" spans="1:5" s="75" customFormat="1" x14ac:dyDescent="0.25">
      <c r="A47" s="23">
        <v>43573</v>
      </c>
      <c r="B47" s="30">
        <v>75</v>
      </c>
      <c r="C47" s="31">
        <v>824.23</v>
      </c>
      <c r="D47" s="31">
        <f t="shared" si="2"/>
        <v>4308.6999999999989</v>
      </c>
      <c r="E47" s="149"/>
    </row>
    <row r="48" spans="1:5" s="75" customFormat="1" x14ac:dyDescent="0.25">
      <c r="A48" s="3" t="s">
        <v>41</v>
      </c>
      <c r="B48" s="30"/>
      <c r="C48" s="31"/>
      <c r="D48" s="31">
        <f t="shared" si="2"/>
        <v>4308.6999999999989</v>
      </c>
    </row>
    <row r="49" spans="1:4" s="75" customFormat="1" x14ac:dyDescent="0.25">
      <c r="A49" s="23">
        <v>43592</v>
      </c>
      <c r="B49" s="30">
        <v>88</v>
      </c>
      <c r="C49" s="31">
        <v>1384.57</v>
      </c>
      <c r="D49" s="31">
        <f t="shared" si="2"/>
        <v>2924.1299999999992</v>
      </c>
    </row>
    <row r="50" spans="1:4" s="75" customFormat="1" x14ac:dyDescent="0.25">
      <c r="A50" s="3"/>
      <c r="B50" s="30"/>
      <c r="C50" s="31">
        <v>950</v>
      </c>
      <c r="D50" s="31">
        <f t="shared" si="2"/>
        <v>1974.1299999999992</v>
      </c>
    </row>
    <row r="51" spans="1:4" s="75" customFormat="1" x14ac:dyDescent="0.25">
      <c r="A51" s="3"/>
      <c r="B51" s="30"/>
      <c r="C51" s="31"/>
      <c r="D51" s="150">
        <f t="shared" si="2"/>
        <v>1974.1299999999992</v>
      </c>
    </row>
    <row r="52" spans="1:4" s="75" customFormat="1" x14ac:dyDescent="0.25">
      <c r="A52" s="3"/>
      <c r="B52" s="30"/>
      <c r="C52" s="31"/>
      <c r="D52" s="31"/>
    </row>
    <row r="53" spans="1:4" s="75" customFormat="1" x14ac:dyDescent="0.25">
      <c r="A53" s="3"/>
      <c r="B53" s="30"/>
      <c r="C53" s="31"/>
      <c r="D53" s="31"/>
    </row>
    <row r="54" spans="1:4" s="75" customFormat="1" x14ac:dyDescent="0.25">
      <c r="A54" s="67"/>
      <c r="B54" s="30"/>
      <c r="C54" s="31"/>
      <c r="D54" s="31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5"/>
  <sheetViews>
    <sheetView topLeftCell="A25" workbookViewId="0">
      <selection activeCell="E55" sqref="D55:E55"/>
    </sheetView>
  </sheetViews>
  <sheetFormatPr defaultRowHeight="15" x14ac:dyDescent="0.25"/>
  <cols>
    <col min="1" max="1" width="30.7109375" customWidth="1"/>
    <col min="2" max="2" width="21.85546875" customWidth="1"/>
    <col min="3" max="3" width="12.85546875" customWidth="1"/>
    <col min="4" max="4" width="13.42578125" customWidth="1"/>
    <col min="5" max="5" width="12" bestFit="1" customWidth="1"/>
    <col min="8" max="8" width="15.28515625" customWidth="1"/>
  </cols>
  <sheetData>
    <row r="3" spans="1:7" s="13" customFormat="1" ht="18.75" x14ac:dyDescent="0.3">
      <c r="B3" s="13" t="s">
        <v>49</v>
      </c>
    </row>
    <row r="4" spans="1:7" ht="15.75" x14ac:dyDescent="0.25">
      <c r="A4" s="12"/>
      <c r="B4" s="11"/>
      <c r="C4" s="12"/>
      <c r="D4" s="12"/>
    </row>
    <row r="5" spans="1:7" ht="15.75" x14ac:dyDescent="0.25">
      <c r="A5" s="3"/>
      <c r="B5" s="3" t="s">
        <v>7</v>
      </c>
      <c r="C5" s="3" t="s">
        <v>8</v>
      </c>
      <c r="D5" s="3"/>
    </row>
    <row r="6" spans="1:7" ht="15.75" x14ac:dyDescent="0.25">
      <c r="A6" s="11" t="s">
        <v>51</v>
      </c>
      <c r="B6" s="3"/>
      <c r="C6" s="52">
        <v>38425</v>
      </c>
      <c r="D6" s="3"/>
    </row>
    <row r="7" spans="1:7" ht="15.75" x14ac:dyDescent="0.25">
      <c r="A7" s="74" t="s">
        <v>52</v>
      </c>
      <c r="B7" s="3"/>
      <c r="C7" s="21"/>
      <c r="D7" s="21"/>
    </row>
    <row r="8" spans="1:7" s="75" customFormat="1" ht="15.75" x14ac:dyDescent="0.25">
      <c r="A8" s="60" t="s">
        <v>48</v>
      </c>
      <c r="B8" s="3"/>
      <c r="C8" s="21"/>
      <c r="D8" s="21"/>
    </row>
    <row r="9" spans="1:7" ht="15.75" x14ac:dyDescent="0.25">
      <c r="A9" s="23">
        <v>43347</v>
      </c>
      <c r="B9" s="3" t="s">
        <v>50</v>
      </c>
      <c r="C9" s="21">
        <v>7386</v>
      </c>
      <c r="D9" s="21">
        <f>SUM(C6-C9)</f>
        <v>31039</v>
      </c>
    </row>
    <row r="10" spans="1:7" ht="15.75" x14ac:dyDescent="0.25">
      <c r="A10" s="23">
        <v>43360</v>
      </c>
      <c r="B10" s="3" t="s">
        <v>57</v>
      </c>
      <c r="C10" s="21">
        <v>2240</v>
      </c>
      <c r="D10" s="21">
        <f>SUM(D9-C10)</f>
        <v>28799</v>
      </c>
    </row>
    <row r="11" spans="1:7" ht="15.75" x14ac:dyDescent="0.25">
      <c r="A11" s="52" t="s">
        <v>60</v>
      </c>
      <c r="B11" s="3"/>
      <c r="C11" s="21"/>
      <c r="D11" s="21">
        <f t="shared" ref="D11:D20" si="0">SUM(D10-C11)</f>
        <v>28799</v>
      </c>
    </row>
    <row r="12" spans="1:7" ht="15.75" x14ac:dyDescent="0.25">
      <c r="A12" s="23">
        <v>43375</v>
      </c>
      <c r="B12" s="3" t="s">
        <v>62</v>
      </c>
      <c r="C12" s="21">
        <v>4775</v>
      </c>
      <c r="D12" s="21">
        <f t="shared" si="0"/>
        <v>24024</v>
      </c>
    </row>
    <row r="13" spans="1:7" ht="15.75" x14ac:dyDescent="0.25">
      <c r="A13" s="23">
        <v>43390</v>
      </c>
      <c r="B13" s="3" t="s">
        <v>69</v>
      </c>
      <c r="C13" s="21">
        <v>625</v>
      </c>
      <c r="D13" s="21">
        <f t="shared" si="0"/>
        <v>23399</v>
      </c>
    </row>
    <row r="14" spans="1:7" ht="18.75" x14ac:dyDescent="0.3">
      <c r="A14" s="23">
        <v>43395</v>
      </c>
      <c r="B14" s="3" t="s">
        <v>70</v>
      </c>
      <c r="C14" s="21">
        <v>2385</v>
      </c>
      <c r="D14" s="21">
        <f t="shared" si="0"/>
        <v>21014</v>
      </c>
      <c r="E14" s="32">
        <f>SUM(C12:C14)</f>
        <v>7785</v>
      </c>
    </row>
    <row r="15" spans="1:7" ht="18.75" x14ac:dyDescent="0.25">
      <c r="A15" s="37" t="s">
        <v>72</v>
      </c>
      <c r="B15" s="3"/>
      <c r="C15" s="21"/>
      <c r="D15" s="21">
        <f t="shared" si="0"/>
        <v>21014</v>
      </c>
    </row>
    <row r="16" spans="1:7" ht="15.75" x14ac:dyDescent="0.25">
      <c r="A16" s="23">
        <v>43413</v>
      </c>
      <c r="B16" s="3" t="s">
        <v>76</v>
      </c>
      <c r="C16" s="21">
        <v>1175</v>
      </c>
      <c r="D16" s="21">
        <f t="shared" si="0"/>
        <v>19839</v>
      </c>
      <c r="G16" s="22"/>
    </row>
    <row r="17" spans="1:8" ht="15.75" x14ac:dyDescent="0.25">
      <c r="A17" s="23">
        <v>43417</v>
      </c>
      <c r="B17" s="3" t="s">
        <v>73</v>
      </c>
      <c r="C17" s="21">
        <v>6011.4</v>
      </c>
      <c r="D17" s="21">
        <f t="shared" si="0"/>
        <v>13827.6</v>
      </c>
      <c r="G17" s="22"/>
    </row>
    <row r="18" spans="1:8" ht="15.75" x14ac:dyDescent="0.25">
      <c r="A18" s="23">
        <v>43426</v>
      </c>
      <c r="B18" s="3" t="s">
        <v>78</v>
      </c>
      <c r="C18" s="21">
        <v>8838</v>
      </c>
      <c r="D18" s="21">
        <f t="shared" si="0"/>
        <v>4989.6000000000004</v>
      </c>
      <c r="E18" s="22">
        <f>SUM(C16:C18)</f>
        <v>16024.4</v>
      </c>
      <c r="G18" s="22"/>
    </row>
    <row r="19" spans="1:8" ht="15.75" x14ac:dyDescent="0.25">
      <c r="A19" s="60" t="s">
        <v>79</v>
      </c>
      <c r="B19" s="3"/>
      <c r="C19" s="21"/>
      <c r="D19" s="21">
        <f t="shared" si="0"/>
        <v>4989.6000000000004</v>
      </c>
      <c r="G19" s="22"/>
    </row>
    <row r="20" spans="1:8" ht="15.75" x14ac:dyDescent="0.25">
      <c r="A20" s="23">
        <v>43452</v>
      </c>
      <c r="B20" s="3" t="s">
        <v>84</v>
      </c>
      <c r="C20" s="21">
        <v>4989.6000000000004</v>
      </c>
      <c r="D20" s="72">
        <f t="shared" si="0"/>
        <v>0</v>
      </c>
      <c r="G20" s="22"/>
    </row>
    <row r="21" spans="1:8" ht="15.75" x14ac:dyDescent="0.25">
      <c r="A21" s="23"/>
      <c r="B21" s="3"/>
      <c r="C21" s="21"/>
      <c r="D21" s="21"/>
      <c r="G21" s="22"/>
    </row>
    <row r="22" spans="1:8" ht="15.75" x14ac:dyDescent="0.25">
      <c r="A22" s="23"/>
      <c r="B22" s="3"/>
      <c r="C22" s="21"/>
      <c r="D22" s="21"/>
      <c r="G22" s="22"/>
    </row>
    <row r="23" spans="1:8" ht="15.75" x14ac:dyDescent="0.25">
      <c r="A23" s="23"/>
      <c r="B23" s="3"/>
      <c r="C23" s="21"/>
      <c r="D23" s="21"/>
    </row>
    <row r="24" spans="1:8" ht="15.75" x14ac:dyDescent="0.25">
      <c r="A24" s="23"/>
      <c r="B24" s="3"/>
      <c r="C24" s="21"/>
      <c r="D24" s="21"/>
    </row>
    <row r="25" spans="1:8" ht="15.75" x14ac:dyDescent="0.25">
      <c r="A25" s="11" t="s">
        <v>53</v>
      </c>
      <c r="B25" s="3"/>
      <c r="C25" s="20">
        <v>25865</v>
      </c>
      <c r="D25" s="21"/>
    </row>
    <row r="26" spans="1:8" ht="15.75" x14ac:dyDescent="0.25">
      <c r="A26" s="74" t="s">
        <v>54</v>
      </c>
      <c r="B26" s="3"/>
      <c r="C26" s="21"/>
      <c r="D26" s="21"/>
    </row>
    <row r="27" spans="1:8" ht="15.75" x14ac:dyDescent="0.25">
      <c r="A27" s="60" t="s">
        <v>48</v>
      </c>
      <c r="B27" s="3"/>
      <c r="C27" s="21"/>
      <c r="D27" s="21"/>
      <c r="E27" s="54"/>
      <c r="G27" t="s">
        <v>60</v>
      </c>
      <c r="H27" s="22">
        <f>SUM(E14+E34)</f>
        <v>13303</v>
      </c>
    </row>
    <row r="28" spans="1:8" ht="15.75" x14ac:dyDescent="0.25">
      <c r="A28" s="23">
        <v>43347</v>
      </c>
      <c r="B28" s="3" t="s">
        <v>55</v>
      </c>
      <c r="C28" s="21">
        <v>1984</v>
      </c>
      <c r="D28" s="21">
        <f>SUM(C25-C28)</f>
        <v>23881</v>
      </c>
    </row>
    <row r="29" spans="1:8" ht="15.75" x14ac:dyDescent="0.25">
      <c r="A29" s="23">
        <v>43356</v>
      </c>
      <c r="B29" s="3" t="s">
        <v>56</v>
      </c>
      <c r="C29" s="21">
        <v>1189.5</v>
      </c>
      <c r="D29" s="21">
        <f>SUM(D28-C29)</f>
        <v>22691.5</v>
      </c>
    </row>
    <row r="30" spans="1:8" ht="15.75" x14ac:dyDescent="0.25">
      <c r="A30" s="23">
        <v>43360</v>
      </c>
      <c r="B30" s="3" t="s">
        <v>58</v>
      </c>
      <c r="C30" s="21">
        <v>1087</v>
      </c>
      <c r="D30" s="21">
        <f t="shared" ref="D30:D44" si="1">SUM(D29-C30)</f>
        <v>21604.5</v>
      </c>
    </row>
    <row r="31" spans="1:8" ht="15.75" x14ac:dyDescent="0.25">
      <c r="A31" s="52" t="s">
        <v>60</v>
      </c>
      <c r="B31" s="3"/>
      <c r="C31" s="21"/>
      <c r="D31" s="21">
        <f t="shared" si="1"/>
        <v>21604.5</v>
      </c>
    </row>
    <row r="32" spans="1:8" s="28" customFormat="1" ht="15.75" x14ac:dyDescent="0.25">
      <c r="A32" s="29">
        <v>43375</v>
      </c>
      <c r="B32" s="30" t="s">
        <v>61</v>
      </c>
      <c r="C32" s="31">
        <v>1625</v>
      </c>
      <c r="D32" s="21">
        <f t="shared" si="1"/>
        <v>19979.5</v>
      </c>
    </row>
    <row r="33" spans="1:5" s="28" customFormat="1" ht="15.75" x14ac:dyDescent="0.25">
      <c r="A33" s="29">
        <v>43390</v>
      </c>
      <c r="B33" s="30" t="s">
        <v>68</v>
      </c>
      <c r="C33" s="31">
        <v>3725</v>
      </c>
      <c r="D33" s="21">
        <f t="shared" si="1"/>
        <v>16254.5</v>
      </c>
    </row>
    <row r="34" spans="1:5" s="28" customFormat="1" ht="15.75" x14ac:dyDescent="0.25">
      <c r="A34" s="29">
        <v>43395</v>
      </c>
      <c r="B34" s="30">
        <v>22107</v>
      </c>
      <c r="C34" s="31">
        <v>168</v>
      </c>
      <c r="D34" s="21">
        <f t="shared" si="1"/>
        <v>16086.5</v>
      </c>
      <c r="E34" s="88">
        <f>SUM(C32:C34)</f>
        <v>5518</v>
      </c>
    </row>
    <row r="35" spans="1:5" s="28" customFormat="1" ht="15.75" x14ac:dyDescent="0.25">
      <c r="A35" s="90" t="s">
        <v>72</v>
      </c>
      <c r="B35" s="30"/>
      <c r="C35" s="31"/>
      <c r="D35" s="21">
        <f t="shared" si="1"/>
        <v>16086.5</v>
      </c>
    </row>
    <row r="36" spans="1:5" s="28" customFormat="1" ht="15.75" x14ac:dyDescent="0.25">
      <c r="A36" s="29">
        <v>43413</v>
      </c>
      <c r="B36" s="30" t="s">
        <v>74</v>
      </c>
      <c r="C36" s="31">
        <v>2893</v>
      </c>
      <c r="D36" s="21">
        <f t="shared" si="1"/>
        <v>13193.5</v>
      </c>
    </row>
    <row r="37" spans="1:5" s="28" customFormat="1" ht="15.75" x14ac:dyDescent="0.25">
      <c r="A37" s="29">
        <v>43417</v>
      </c>
      <c r="B37" s="30" t="s">
        <v>75</v>
      </c>
      <c r="C37" s="31">
        <v>500</v>
      </c>
      <c r="D37" s="21">
        <f t="shared" si="1"/>
        <v>12693.5</v>
      </c>
    </row>
    <row r="38" spans="1:5" s="28" customFormat="1" ht="15.75" x14ac:dyDescent="0.25">
      <c r="A38" s="29">
        <v>43426</v>
      </c>
      <c r="B38" s="30" t="s">
        <v>77</v>
      </c>
      <c r="C38" s="31">
        <v>1945</v>
      </c>
      <c r="D38" s="21">
        <f t="shared" si="1"/>
        <v>10748.5</v>
      </c>
      <c r="E38" s="88">
        <f>SUM(C36:C38)</f>
        <v>5338</v>
      </c>
    </row>
    <row r="39" spans="1:5" s="28" customFormat="1" ht="15.75" x14ac:dyDescent="0.25">
      <c r="A39" s="90" t="s">
        <v>79</v>
      </c>
      <c r="B39" s="30"/>
      <c r="C39" s="30"/>
      <c r="D39" s="21">
        <f t="shared" si="1"/>
        <v>10748.5</v>
      </c>
    </row>
    <row r="40" spans="1:5" s="28" customFormat="1" ht="15.75" x14ac:dyDescent="0.25">
      <c r="A40" s="29">
        <v>43437</v>
      </c>
      <c r="B40" s="30" t="s">
        <v>81</v>
      </c>
      <c r="C40" s="30">
        <v>793</v>
      </c>
      <c r="D40" s="21">
        <f t="shared" si="1"/>
        <v>9955.5</v>
      </c>
    </row>
    <row r="41" spans="1:5" ht="15.75" x14ac:dyDescent="0.25">
      <c r="A41" s="91">
        <v>43445</v>
      </c>
      <c r="B41" s="92" t="s">
        <v>83</v>
      </c>
      <c r="C41" s="92">
        <v>3277.5</v>
      </c>
      <c r="D41" s="21">
        <f t="shared" si="1"/>
        <v>6678</v>
      </c>
    </row>
    <row r="42" spans="1:5" ht="15.75" x14ac:dyDescent="0.25">
      <c r="A42" s="91">
        <v>43452</v>
      </c>
      <c r="B42" s="92" t="s">
        <v>85</v>
      </c>
      <c r="C42" s="95">
        <v>2963</v>
      </c>
      <c r="D42" s="21">
        <f t="shared" si="1"/>
        <v>3715</v>
      </c>
    </row>
    <row r="43" spans="1:5" ht="15.75" x14ac:dyDescent="0.25">
      <c r="A43" s="91">
        <v>43455</v>
      </c>
      <c r="B43" s="92" t="s">
        <v>86</v>
      </c>
      <c r="C43" s="95">
        <v>3715</v>
      </c>
      <c r="D43" s="72">
        <f t="shared" si="1"/>
        <v>0</v>
      </c>
    </row>
    <row r="44" spans="1:5" ht="15.75" x14ac:dyDescent="0.25">
      <c r="A44" s="92"/>
      <c r="B44" s="92"/>
      <c r="C44" s="95"/>
      <c r="D44" s="21">
        <f t="shared" si="1"/>
        <v>0</v>
      </c>
    </row>
    <row r="45" spans="1:5" ht="15.75" x14ac:dyDescent="0.25">
      <c r="A45" s="93"/>
      <c r="B45" s="93"/>
      <c r="C45" s="93"/>
      <c r="D45" s="93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0"/>
  <sheetViews>
    <sheetView topLeftCell="A49" workbookViewId="0">
      <selection activeCell="F60" sqref="F60"/>
    </sheetView>
  </sheetViews>
  <sheetFormatPr defaultRowHeight="15" x14ac:dyDescent="0.25"/>
  <cols>
    <col min="1" max="1" width="33.140625" customWidth="1"/>
    <col min="2" max="2" width="21.85546875" customWidth="1"/>
    <col min="3" max="3" width="12.85546875" customWidth="1"/>
    <col min="4" max="4" width="13.42578125" customWidth="1"/>
    <col min="5" max="5" width="12" bestFit="1" customWidth="1"/>
  </cols>
  <sheetData>
    <row r="3" spans="1:4" s="13" customFormat="1" ht="18.75" x14ac:dyDescent="0.3">
      <c r="B3" s="13" t="s">
        <v>11</v>
      </c>
    </row>
    <row r="4" spans="1:4" ht="15.75" x14ac:dyDescent="0.25">
      <c r="A4" s="12"/>
      <c r="B4" s="11"/>
      <c r="C4" s="12"/>
      <c r="D4" s="12"/>
    </row>
    <row r="5" spans="1:4" ht="15.75" x14ac:dyDescent="0.25">
      <c r="A5" s="3"/>
      <c r="B5" s="3" t="s">
        <v>7</v>
      </c>
      <c r="C5" s="3" t="s">
        <v>8</v>
      </c>
      <c r="D5" s="3"/>
    </row>
    <row r="6" spans="1:4" s="19" customFormat="1" ht="31.5" x14ac:dyDescent="0.25">
      <c r="A6" s="16" t="s">
        <v>165</v>
      </c>
      <c r="B6" s="24"/>
      <c r="C6" s="144">
        <v>11400</v>
      </c>
      <c r="D6" s="24"/>
    </row>
    <row r="7" spans="1:4" ht="15.75" x14ac:dyDescent="0.25">
      <c r="A7" s="60" t="s">
        <v>42</v>
      </c>
      <c r="B7" s="3"/>
      <c r="C7" s="21"/>
      <c r="D7" s="21">
        <f>SUM(C6)-C7</f>
        <v>11400</v>
      </c>
    </row>
    <row r="8" spans="1:4" ht="15.75" x14ac:dyDescent="0.25">
      <c r="A8" s="23">
        <v>43531</v>
      </c>
      <c r="B8" s="3">
        <v>807</v>
      </c>
      <c r="C8" s="21">
        <v>2280</v>
      </c>
      <c r="D8" s="21">
        <f>SUM(D7-C8)</f>
        <v>9120</v>
      </c>
    </row>
    <row r="9" spans="1:4" s="75" customFormat="1" ht="15.75" x14ac:dyDescent="0.25">
      <c r="A9" s="23">
        <v>43545</v>
      </c>
      <c r="B9" s="3">
        <v>866</v>
      </c>
      <c r="C9" s="21">
        <v>950</v>
      </c>
      <c r="D9" s="21">
        <f>SUM(D8-C9)</f>
        <v>8170</v>
      </c>
    </row>
    <row r="10" spans="1:4" ht="15.75" x14ac:dyDescent="0.25">
      <c r="A10" s="23">
        <v>43546</v>
      </c>
      <c r="B10" s="3">
        <v>867</v>
      </c>
      <c r="C10" s="21">
        <v>1520</v>
      </c>
      <c r="D10" s="21">
        <f t="shared" ref="D10:D17" si="0">SUM(D9-C10)</f>
        <v>6650</v>
      </c>
    </row>
    <row r="11" spans="1:4" ht="15.75" x14ac:dyDescent="0.25">
      <c r="A11" s="23" t="s">
        <v>36</v>
      </c>
      <c r="B11" s="3"/>
      <c r="C11" s="21"/>
      <c r="D11" s="21">
        <f t="shared" si="0"/>
        <v>6650</v>
      </c>
    </row>
    <row r="12" spans="1:4" ht="15.75" x14ac:dyDescent="0.25">
      <c r="A12" s="23">
        <v>43558</v>
      </c>
      <c r="B12" s="3">
        <v>820</v>
      </c>
      <c r="C12" s="21">
        <v>1140</v>
      </c>
      <c r="D12" s="21">
        <f t="shared" si="0"/>
        <v>5510</v>
      </c>
    </row>
    <row r="13" spans="1:4" ht="15.75" x14ac:dyDescent="0.25">
      <c r="A13" s="23">
        <v>43567</v>
      </c>
      <c r="B13" s="3">
        <v>823</v>
      </c>
      <c r="C13" s="21">
        <v>1140</v>
      </c>
      <c r="D13" s="21">
        <f t="shared" si="0"/>
        <v>4370</v>
      </c>
    </row>
    <row r="14" spans="1:4" ht="15.75" x14ac:dyDescent="0.25">
      <c r="A14" s="23">
        <v>43573</v>
      </c>
      <c r="B14" s="3">
        <v>826</v>
      </c>
      <c r="C14" s="21">
        <v>1596</v>
      </c>
      <c r="D14" s="21">
        <f t="shared" si="0"/>
        <v>2774</v>
      </c>
    </row>
    <row r="15" spans="1:4" ht="15.75" x14ac:dyDescent="0.25">
      <c r="A15" s="23">
        <v>43578</v>
      </c>
      <c r="B15" s="3">
        <v>989</v>
      </c>
      <c r="C15" s="21">
        <v>1026</v>
      </c>
      <c r="D15" s="21">
        <f t="shared" si="0"/>
        <v>1748</v>
      </c>
    </row>
    <row r="16" spans="1:4" ht="15.75" x14ac:dyDescent="0.25">
      <c r="A16" s="23" t="s">
        <v>41</v>
      </c>
      <c r="B16" s="3"/>
      <c r="C16" s="21"/>
      <c r="D16" s="21">
        <f t="shared" si="0"/>
        <v>1748</v>
      </c>
    </row>
    <row r="17" spans="1:7" ht="18.75" x14ac:dyDescent="0.3">
      <c r="A17" s="23">
        <v>43596</v>
      </c>
      <c r="B17" s="3">
        <v>10</v>
      </c>
      <c r="C17" s="21">
        <v>1824</v>
      </c>
      <c r="D17" s="72">
        <f t="shared" si="0"/>
        <v>-76</v>
      </c>
      <c r="E17" s="152"/>
    </row>
    <row r="18" spans="1:7" ht="18.75" x14ac:dyDescent="0.25">
      <c r="A18" s="37"/>
      <c r="B18" s="3"/>
      <c r="C18" s="21"/>
      <c r="D18" s="72">
        <f t="shared" ref="D18:D19" si="1">SUM(D17-C18)</f>
        <v>-76</v>
      </c>
    </row>
    <row r="19" spans="1:7" ht="15.75" x14ac:dyDescent="0.25">
      <c r="A19" s="23"/>
      <c r="B19" s="3"/>
      <c r="C19" s="21"/>
      <c r="D19" s="72">
        <f t="shared" si="1"/>
        <v>-76</v>
      </c>
      <c r="G19" s="22"/>
    </row>
    <row r="20" spans="1:7" s="19" customFormat="1" ht="31.5" x14ac:dyDescent="0.25">
      <c r="A20" s="16" t="s">
        <v>166</v>
      </c>
      <c r="B20" s="24"/>
      <c r="C20" s="144">
        <v>16894</v>
      </c>
      <c r="D20" s="24"/>
    </row>
    <row r="21" spans="1:7" ht="15.75" x14ac:dyDescent="0.25">
      <c r="A21" s="23" t="s">
        <v>42</v>
      </c>
      <c r="B21" s="3"/>
      <c r="C21" s="21"/>
      <c r="D21" s="21">
        <f>SUM(C20-C21)</f>
        <v>16894</v>
      </c>
    </row>
    <row r="22" spans="1:7" ht="15.75" x14ac:dyDescent="0.25">
      <c r="A22" s="23">
        <v>43537</v>
      </c>
      <c r="B22" s="3">
        <v>822</v>
      </c>
      <c r="C22" s="21">
        <v>1086</v>
      </c>
      <c r="D22" s="21">
        <f>SUM(D21-C22)</f>
        <v>15808</v>
      </c>
    </row>
    <row r="23" spans="1:7" ht="15.75" x14ac:dyDescent="0.25">
      <c r="A23" s="23">
        <v>43545</v>
      </c>
      <c r="B23" s="3">
        <v>863</v>
      </c>
      <c r="C23" s="21">
        <v>1875</v>
      </c>
      <c r="D23" s="21">
        <f t="shared" ref="D23:D33" si="2">SUM(D22-C23)</f>
        <v>13933</v>
      </c>
    </row>
    <row r="24" spans="1:7" ht="15.75" x14ac:dyDescent="0.25">
      <c r="A24" s="23" t="s">
        <v>36</v>
      </c>
      <c r="B24" s="3"/>
      <c r="C24" s="21"/>
      <c r="D24" s="21">
        <f t="shared" si="2"/>
        <v>13933</v>
      </c>
    </row>
    <row r="25" spans="1:7" ht="15.75" x14ac:dyDescent="0.25">
      <c r="A25" s="23">
        <v>43558</v>
      </c>
      <c r="B25" s="3">
        <v>817</v>
      </c>
      <c r="C25" s="21">
        <v>1600</v>
      </c>
      <c r="D25" s="21">
        <f t="shared" si="2"/>
        <v>12333</v>
      </c>
      <c r="E25" s="54">
        <f>SUM(C19:C24)</f>
        <v>19855</v>
      </c>
    </row>
    <row r="26" spans="1:7" ht="15.75" x14ac:dyDescent="0.25">
      <c r="A26" s="23">
        <v>43567</v>
      </c>
      <c r="B26" s="3">
        <v>824</v>
      </c>
      <c r="C26" s="21">
        <v>2065</v>
      </c>
      <c r="D26" s="21">
        <f t="shared" si="2"/>
        <v>10268</v>
      </c>
    </row>
    <row r="27" spans="1:7" ht="15.75" x14ac:dyDescent="0.25">
      <c r="A27" s="23">
        <v>43578</v>
      </c>
      <c r="B27" s="3">
        <v>990</v>
      </c>
      <c r="C27" s="21">
        <v>2900</v>
      </c>
      <c r="D27" s="21">
        <f t="shared" si="2"/>
        <v>7368</v>
      </c>
    </row>
    <row r="28" spans="1:7" ht="15.75" x14ac:dyDescent="0.25">
      <c r="A28" s="23" t="s">
        <v>41</v>
      </c>
      <c r="B28" s="3"/>
      <c r="C28" s="21"/>
      <c r="D28" s="21">
        <f t="shared" si="2"/>
        <v>7368</v>
      </c>
    </row>
    <row r="29" spans="1:7" ht="15.75" x14ac:dyDescent="0.25">
      <c r="A29" s="23">
        <v>43592</v>
      </c>
      <c r="B29" s="3">
        <v>4</v>
      </c>
      <c r="C29" s="21">
        <v>1200</v>
      </c>
      <c r="D29" s="21">
        <f t="shared" si="2"/>
        <v>6168</v>
      </c>
    </row>
    <row r="30" spans="1:7" ht="15.75" x14ac:dyDescent="0.25">
      <c r="A30" s="23"/>
      <c r="B30" s="3"/>
      <c r="C30" s="21"/>
      <c r="D30" s="21">
        <f t="shared" si="2"/>
        <v>6168</v>
      </c>
    </row>
    <row r="31" spans="1:7" ht="15.75" x14ac:dyDescent="0.25">
      <c r="A31" s="23"/>
      <c r="B31" s="3"/>
      <c r="C31" s="21"/>
      <c r="D31" s="21">
        <f t="shared" si="2"/>
        <v>6168</v>
      </c>
    </row>
    <row r="32" spans="1:7" ht="15.75" x14ac:dyDescent="0.25">
      <c r="A32" s="23"/>
      <c r="B32" s="3"/>
      <c r="C32" s="21"/>
      <c r="D32" s="21">
        <f t="shared" si="2"/>
        <v>6168</v>
      </c>
    </row>
    <row r="33" spans="1:4" ht="15.75" x14ac:dyDescent="0.25">
      <c r="A33" s="3"/>
      <c r="B33" s="3"/>
      <c r="C33" s="21"/>
      <c r="D33" s="145">
        <f t="shared" si="2"/>
        <v>6168</v>
      </c>
    </row>
    <row r="34" spans="1:4" ht="15.75" x14ac:dyDescent="0.25">
      <c r="A34" s="3"/>
      <c r="B34" s="3"/>
      <c r="C34" s="21"/>
      <c r="D34" s="21"/>
    </row>
    <row r="35" spans="1:4" ht="15.75" x14ac:dyDescent="0.25">
      <c r="A35" s="3"/>
      <c r="B35" s="3"/>
      <c r="C35" s="21"/>
      <c r="D35" s="21"/>
    </row>
    <row r="36" spans="1:4" x14ac:dyDescent="0.25">
      <c r="A36" s="39"/>
      <c r="B36" s="39"/>
      <c r="C36" s="39"/>
      <c r="D36" s="39"/>
    </row>
    <row r="37" spans="1:4" x14ac:dyDescent="0.25">
      <c r="A37" s="39"/>
      <c r="B37" s="39"/>
      <c r="C37" s="39"/>
      <c r="D37" s="39"/>
    </row>
    <row r="38" spans="1:4" s="19" customFormat="1" ht="31.5" x14ac:dyDescent="0.25">
      <c r="A38" s="16" t="s">
        <v>178</v>
      </c>
      <c r="B38" s="24"/>
      <c r="C38" s="144">
        <v>13480</v>
      </c>
      <c r="D38" s="24"/>
    </row>
    <row r="39" spans="1:4" ht="15.75" x14ac:dyDescent="0.25">
      <c r="A39" s="30" t="s">
        <v>42</v>
      </c>
      <c r="B39" s="30"/>
      <c r="C39" s="30"/>
      <c r="D39" s="30"/>
    </row>
    <row r="40" spans="1:4" ht="15.75" x14ac:dyDescent="0.25">
      <c r="A40" s="29">
        <v>43543</v>
      </c>
      <c r="B40" s="30">
        <v>824</v>
      </c>
      <c r="C40" s="31">
        <v>800</v>
      </c>
      <c r="D40" s="31">
        <f>SUM(C38-C40)</f>
        <v>12680</v>
      </c>
    </row>
    <row r="41" spans="1:4" ht="15.75" x14ac:dyDescent="0.25">
      <c r="A41" s="30" t="s">
        <v>36</v>
      </c>
      <c r="B41" s="30"/>
      <c r="C41" s="31"/>
      <c r="D41" s="31">
        <f>SUM(D40-C41)</f>
        <v>12680</v>
      </c>
    </row>
    <row r="42" spans="1:4" ht="15.75" x14ac:dyDescent="0.25">
      <c r="A42" s="29">
        <v>43558</v>
      </c>
      <c r="B42" s="30">
        <v>816</v>
      </c>
      <c r="C42" s="31">
        <v>2400</v>
      </c>
      <c r="D42" s="31">
        <f t="shared" ref="D42:D50" si="3">SUM(D41-C42)</f>
        <v>10280</v>
      </c>
    </row>
    <row r="43" spans="1:4" ht="15.75" x14ac:dyDescent="0.25">
      <c r="A43" s="29">
        <v>43571</v>
      </c>
      <c r="B43" s="30">
        <v>825</v>
      </c>
      <c r="C43" s="31">
        <v>1800</v>
      </c>
      <c r="D43" s="31">
        <f t="shared" si="3"/>
        <v>8480</v>
      </c>
    </row>
    <row r="44" spans="1:4" ht="15.75" x14ac:dyDescent="0.25">
      <c r="A44" s="30" t="s">
        <v>41</v>
      </c>
      <c r="B44" s="30"/>
      <c r="C44" s="31"/>
      <c r="D44" s="31">
        <f t="shared" si="3"/>
        <v>8480</v>
      </c>
    </row>
    <row r="45" spans="1:4" ht="15.75" x14ac:dyDescent="0.25">
      <c r="A45" s="29">
        <v>43592</v>
      </c>
      <c r="B45" s="30">
        <v>7</v>
      </c>
      <c r="C45" s="31">
        <v>3600</v>
      </c>
      <c r="D45" s="31">
        <f t="shared" si="3"/>
        <v>4880</v>
      </c>
    </row>
    <row r="46" spans="1:4" ht="15.75" x14ac:dyDescent="0.25">
      <c r="A46" s="30"/>
      <c r="B46" s="30"/>
      <c r="C46" s="31"/>
      <c r="D46" s="31">
        <f t="shared" si="3"/>
        <v>4880</v>
      </c>
    </row>
    <row r="47" spans="1:4" ht="15.75" x14ac:dyDescent="0.25">
      <c r="A47" s="30"/>
      <c r="B47" s="30"/>
      <c r="C47" s="31"/>
      <c r="D47" s="31">
        <f t="shared" si="3"/>
        <v>4880</v>
      </c>
    </row>
    <row r="48" spans="1:4" ht="15.75" x14ac:dyDescent="0.25">
      <c r="A48" s="30"/>
      <c r="B48" s="30"/>
      <c r="C48" s="31"/>
      <c r="D48" s="31">
        <f t="shared" si="3"/>
        <v>4880</v>
      </c>
    </row>
    <row r="49" spans="1:4" ht="15.75" x14ac:dyDescent="0.25">
      <c r="A49" s="30"/>
      <c r="B49" s="30"/>
      <c r="C49" s="31"/>
      <c r="D49" s="31">
        <f t="shared" si="3"/>
        <v>4880</v>
      </c>
    </row>
    <row r="50" spans="1:4" ht="15.75" x14ac:dyDescent="0.25">
      <c r="A50" s="30"/>
      <c r="B50" s="30"/>
      <c r="C50" s="31"/>
      <c r="D50" s="150">
        <f t="shared" si="3"/>
        <v>4880</v>
      </c>
    </row>
    <row r="51" spans="1:4" x14ac:dyDescent="0.25">
      <c r="A51" s="43"/>
      <c r="B51" s="43"/>
      <c r="C51" s="43"/>
      <c r="D51" s="43"/>
    </row>
    <row r="52" spans="1:4" s="19" customFormat="1" ht="31.5" x14ac:dyDescent="0.25">
      <c r="A52" s="16" t="s">
        <v>179</v>
      </c>
      <c r="B52" s="24"/>
      <c r="C52" s="144">
        <v>18228</v>
      </c>
      <c r="D52" s="24"/>
    </row>
    <row r="53" spans="1:4" x14ac:dyDescent="0.25">
      <c r="A53" s="43" t="s">
        <v>42</v>
      </c>
      <c r="B53" s="43"/>
      <c r="C53" s="44"/>
      <c r="D53" s="44"/>
    </row>
    <row r="54" spans="1:4" x14ac:dyDescent="0.25">
      <c r="A54" s="47">
        <v>43543</v>
      </c>
      <c r="B54" s="43">
        <v>823</v>
      </c>
      <c r="C54" s="44">
        <v>3450</v>
      </c>
      <c r="D54" s="44">
        <f>SUM(C52-C54)</f>
        <v>14778</v>
      </c>
    </row>
    <row r="55" spans="1:4" x14ac:dyDescent="0.25">
      <c r="A55" s="43" t="s">
        <v>36</v>
      </c>
      <c r="B55" s="43"/>
      <c r="C55" s="44"/>
      <c r="D55" s="44">
        <f>SUM(D54-C55)</f>
        <v>14778</v>
      </c>
    </row>
    <row r="56" spans="1:4" x14ac:dyDescent="0.25">
      <c r="A56" s="47">
        <v>43558</v>
      </c>
      <c r="B56" s="43">
        <v>814</v>
      </c>
      <c r="C56" s="44">
        <v>2230</v>
      </c>
      <c r="D56" s="44">
        <f t="shared" ref="D56:D65" si="4">SUM(D55-C56)</f>
        <v>12548</v>
      </c>
    </row>
    <row r="57" spans="1:4" x14ac:dyDescent="0.25">
      <c r="A57" s="47">
        <v>43571</v>
      </c>
      <c r="B57" s="43">
        <v>826</v>
      </c>
      <c r="C57" s="44">
        <v>2550</v>
      </c>
      <c r="D57" s="44">
        <f t="shared" si="4"/>
        <v>9998</v>
      </c>
    </row>
    <row r="58" spans="1:4" x14ac:dyDescent="0.25">
      <c r="A58" s="47">
        <v>43578</v>
      </c>
      <c r="B58" s="43">
        <v>987</v>
      </c>
      <c r="C58" s="44">
        <v>1300</v>
      </c>
      <c r="D58" s="44">
        <f t="shared" si="4"/>
        <v>8698</v>
      </c>
    </row>
    <row r="59" spans="1:4" x14ac:dyDescent="0.25">
      <c r="A59" s="43" t="s">
        <v>41</v>
      </c>
      <c r="B59" s="43"/>
      <c r="C59" s="44"/>
      <c r="D59" s="44">
        <f t="shared" si="4"/>
        <v>8698</v>
      </c>
    </row>
    <row r="60" spans="1:4" x14ac:dyDescent="0.25">
      <c r="A60" s="47">
        <v>43592</v>
      </c>
      <c r="B60" s="43">
        <v>6</v>
      </c>
      <c r="C60" s="44">
        <v>3730</v>
      </c>
      <c r="D60" s="44">
        <f t="shared" si="4"/>
        <v>4968</v>
      </c>
    </row>
    <row r="61" spans="1:4" x14ac:dyDescent="0.25">
      <c r="A61" s="43"/>
      <c r="B61" s="43"/>
      <c r="C61" s="44"/>
      <c r="D61" s="44">
        <f t="shared" si="4"/>
        <v>4968</v>
      </c>
    </row>
    <row r="62" spans="1:4" x14ac:dyDescent="0.25">
      <c r="A62" s="43"/>
      <c r="B62" s="43"/>
      <c r="C62" s="44"/>
      <c r="D62" s="44">
        <f t="shared" si="4"/>
        <v>4968</v>
      </c>
    </row>
    <row r="63" spans="1:4" x14ac:dyDescent="0.25">
      <c r="A63" s="43"/>
      <c r="B63" s="43"/>
      <c r="C63" s="44"/>
      <c r="D63" s="44">
        <f t="shared" si="4"/>
        <v>4968</v>
      </c>
    </row>
    <row r="64" spans="1:4" x14ac:dyDescent="0.25">
      <c r="A64" s="43"/>
      <c r="B64" s="43"/>
      <c r="C64" s="44"/>
      <c r="D64" s="44">
        <f t="shared" si="4"/>
        <v>4968</v>
      </c>
    </row>
    <row r="65" spans="1:4" x14ac:dyDescent="0.25">
      <c r="A65" s="43"/>
      <c r="B65" s="43"/>
      <c r="C65" s="43"/>
      <c r="D65" s="151">
        <f t="shared" si="4"/>
        <v>4968</v>
      </c>
    </row>
    <row r="66" spans="1:4" x14ac:dyDescent="0.25">
      <c r="A66" s="36"/>
      <c r="B66" s="36"/>
      <c r="C66" s="36"/>
      <c r="D66" s="36"/>
    </row>
    <row r="67" spans="1:4" x14ac:dyDescent="0.25">
      <c r="A67" s="36"/>
      <c r="B67" s="36"/>
      <c r="C67" s="36"/>
      <c r="D67" s="36"/>
    </row>
    <row r="68" spans="1:4" x14ac:dyDescent="0.25">
      <c r="A68" s="36"/>
      <c r="B68" s="36"/>
      <c r="C68" s="36"/>
      <c r="D68" s="36"/>
    </row>
    <row r="69" spans="1:4" x14ac:dyDescent="0.25">
      <c r="A69" s="36"/>
      <c r="B69" s="36"/>
      <c r="C69" s="36"/>
      <c r="D69" s="36"/>
    </row>
    <row r="70" spans="1:4" x14ac:dyDescent="0.25">
      <c r="A70" s="36"/>
      <c r="B70" s="36"/>
      <c r="C70" s="36"/>
      <c r="D70" s="36"/>
    </row>
    <row r="71" spans="1:4" x14ac:dyDescent="0.25">
      <c r="A71" s="36"/>
      <c r="B71" s="36"/>
      <c r="C71" s="36"/>
      <c r="D71" s="36"/>
    </row>
    <row r="72" spans="1:4" x14ac:dyDescent="0.25">
      <c r="A72" s="36"/>
      <c r="B72" s="36"/>
      <c r="C72" s="36"/>
      <c r="D72" s="36"/>
    </row>
    <row r="73" spans="1:4" x14ac:dyDescent="0.25">
      <c r="A73" s="36"/>
      <c r="B73" s="36"/>
      <c r="C73" s="36"/>
      <c r="D73" s="36"/>
    </row>
    <row r="74" spans="1:4" x14ac:dyDescent="0.25">
      <c r="A74" s="36"/>
      <c r="B74" s="36"/>
      <c r="C74" s="36"/>
      <c r="D74" s="36"/>
    </row>
    <row r="75" spans="1:4" x14ac:dyDescent="0.25">
      <c r="A75" s="36"/>
      <c r="B75" s="36"/>
      <c r="C75" s="36"/>
      <c r="D75" s="36"/>
    </row>
    <row r="76" spans="1:4" x14ac:dyDescent="0.25">
      <c r="A76" s="36"/>
      <c r="B76" s="36"/>
      <c r="C76" s="36"/>
      <c r="D76" s="36"/>
    </row>
    <row r="77" spans="1:4" x14ac:dyDescent="0.25">
      <c r="A77" s="36"/>
      <c r="B77" s="36"/>
      <c r="C77" s="36"/>
      <c r="D77" s="36"/>
    </row>
    <row r="78" spans="1:4" x14ac:dyDescent="0.25">
      <c r="A78" s="36"/>
      <c r="B78" s="36"/>
      <c r="C78" s="36"/>
      <c r="D78" s="36"/>
    </row>
    <row r="79" spans="1:4" x14ac:dyDescent="0.25">
      <c r="A79" s="36"/>
      <c r="B79" s="36"/>
      <c r="C79" s="36"/>
      <c r="D79" s="36"/>
    </row>
    <row r="80" spans="1:4" x14ac:dyDescent="0.25">
      <c r="A80" s="36"/>
      <c r="B80" s="36"/>
      <c r="C80" s="36"/>
      <c r="D80" s="36"/>
    </row>
    <row r="81" spans="1:4" x14ac:dyDescent="0.25">
      <c r="A81" s="36"/>
      <c r="B81" s="36"/>
      <c r="C81" s="36"/>
      <c r="D81" s="36"/>
    </row>
    <row r="82" spans="1:4" x14ac:dyDescent="0.25">
      <c r="A82" s="36"/>
      <c r="B82" s="36"/>
      <c r="C82" s="36"/>
      <c r="D82" s="36"/>
    </row>
    <row r="83" spans="1:4" x14ac:dyDescent="0.25">
      <c r="A83" s="36"/>
      <c r="B83" s="36"/>
      <c r="C83" s="36"/>
      <c r="D83" s="36"/>
    </row>
    <row r="84" spans="1:4" x14ac:dyDescent="0.25">
      <c r="A84" s="36"/>
      <c r="B84" s="36"/>
      <c r="C84" s="36"/>
      <c r="D84" s="36"/>
    </row>
    <row r="85" spans="1:4" x14ac:dyDescent="0.25">
      <c r="A85" s="36"/>
      <c r="B85" s="36"/>
      <c r="C85" s="36"/>
      <c r="D85" s="36"/>
    </row>
    <row r="86" spans="1:4" x14ac:dyDescent="0.25">
      <c r="A86" s="36"/>
      <c r="B86" s="36"/>
      <c r="C86" s="36"/>
      <c r="D86" s="36"/>
    </row>
    <row r="87" spans="1:4" x14ac:dyDescent="0.25">
      <c r="A87" s="36"/>
      <c r="B87" s="36"/>
      <c r="C87" s="36"/>
      <c r="D87" s="36"/>
    </row>
    <row r="88" spans="1:4" x14ac:dyDescent="0.25">
      <c r="A88" s="36"/>
      <c r="B88" s="36"/>
      <c r="C88" s="36"/>
      <c r="D88" s="36"/>
    </row>
    <row r="89" spans="1:4" x14ac:dyDescent="0.25">
      <c r="A89" s="36"/>
      <c r="B89" s="36"/>
      <c r="C89" s="36"/>
      <c r="D89" s="36"/>
    </row>
    <row r="90" spans="1:4" x14ac:dyDescent="0.25">
      <c r="A90" s="36"/>
      <c r="B90" s="36"/>
      <c r="C90" s="36"/>
      <c r="D90" s="36"/>
    </row>
    <row r="91" spans="1:4" x14ac:dyDescent="0.25">
      <c r="A91" s="36"/>
      <c r="B91" s="36"/>
      <c r="C91" s="36"/>
      <c r="D91" s="36"/>
    </row>
    <row r="92" spans="1:4" x14ac:dyDescent="0.25">
      <c r="A92" s="36"/>
      <c r="B92" s="36"/>
      <c r="C92" s="36"/>
      <c r="D92" s="36"/>
    </row>
    <row r="93" spans="1:4" x14ac:dyDescent="0.25">
      <c r="A93" s="36"/>
      <c r="B93" s="36"/>
      <c r="C93" s="36"/>
      <c r="D93" s="36"/>
    </row>
    <row r="94" spans="1:4" x14ac:dyDescent="0.25">
      <c r="A94" s="36"/>
      <c r="B94" s="36"/>
      <c r="C94" s="36"/>
      <c r="D94" s="36"/>
    </row>
    <row r="95" spans="1:4" x14ac:dyDescent="0.25">
      <c r="A95" s="36"/>
      <c r="B95" s="36"/>
      <c r="C95" s="36"/>
      <c r="D95" s="36"/>
    </row>
    <row r="96" spans="1:4" x14ac:dyDescent="0.25">
      <c r="A96" s="36"/>
      <c r="B96" s="36"/>
      <c r="C96" s="36"/>
      <c r="D96" s="36"/>
    </row>
    <row r="97" spans="1:4" x14ac:dyDescent="0.25">
      <c r="A97" s="36"/>
      <c r="B97" s="36"/>
      <c r="C97" s="36"/>
      <c r="D97" s="36"/>
    </row>
    <row r="98" spans="1:4" x14ac:dyDescent="0.25">
      <c r="A98" s="36"/>
      <c r="B98" s="36"/>
      <c r="C98" s="36"/>
      <c r="D98" s="36"/>
    </row>
    <row r="99" spans="1:4" x14ac:dyDescent="0.25">
      <c r="A99" s="36"/>
      <c r="B99" s="36"/>
      <c r="C99" s="36"/>
      <c r="D99" s="36"/>
    </row>
    <row r="100" spans="1:4" x14ac:dyDescent="0.25">
      <c r="A100" s="36"/>
      <c r="B100" s="36"/>
      <c r="C100" s="36"/>
      <c r="D100" s="36"/>
    </row>
    <row r="101" spans="1:4" x14ac:dyDescent="0.25">
      <c r="A101" s="36"/>
      <c r="B101" s="36"/>
      <c r="C101" s="36"/>
      <c r="D101" s="36"/>
    </row>
    <row r="102" spans="1:4" x14ac:dyDescent="0.25">
      <c r="A102" s="36"/>
      <c r="B102" s="36"/>
      <c r="C102" s="36"/>
      <c r="D102" s="36"/>
    </row>
    <row r="103" spans="1:4" x14ac:dyDescent="0.25">
      <c r="A103" s="36"/>
      <c r="B103" s="36"/>
      <c r="C103" s="36"/>
      <c r="D103" s="36"/>
    </row>
    <row r="104" spans="1:4" x14ac:dyDescent="0.25">
      <c r="A104" s="36"/>
      <c r="B104" s="36"/>
      <c r="C104" s="36"/>
      <c r="D104" s="36"/>
    </row>
    <row r="105" spans="1:4" x14ac:dyDescent="0.25">
      <c r="A105" s="36"/>
      <c r="B105" s="36"/>
      <c r="C105" s="36"/>
      <c r="D105" s="36"/>
    </row>
    <row r="106" spans="1:4" x14ac:dyDescent="0.25">
      <c r="A106" s="36"/>
      <c r="B106" s="36"/>
      <c r="C106" s="36"/>
      <c r="D106" s="36"/>
    </row>
    <row r="107" spans="1:4" x14ac:dyDescent="0.25">
      <c r="A107" s="36"/>
      <c r="B107" s="36"/>
      <c r="C107" s="36"/>
      <c r="D107" s="36"/>
    </row>
    <row r="108" spans="1:4" x14ac:dyDescent="0.25">
      <c r="A108" s="36"/>
      <c r="B108" s="36"/>
      <c r="C108" s="36"/>
      <c r="D108" s="36"/>
    </row>
    <row r="109" spans="1:4" x14ac:dyDescent="0.25">
      <c r="A109" s="36"/>
      <c r="B109" s="36"/>
      <c r="C109" s="36"/>
      <c r="D109" s="36"/>
    </row>
    <row r="110" spans="1:4" x14ac:dyDescent="0.25">
      <c r="A110" s="36"/>
      <c r="B110" s="36"/>
      <c r="C110" s="36"/>
      <c r="D110" s="36"/>
    </row>
    <row r="111" spans="1:4" x14ac:dyDescent="0.25">
      <c r="A111" s="36"/>
      <c r="B111" s="36"/>
      <c r="C111" s="36"/>
      <c r="D111" s="36"/>
    </row>
    <row r="112" spans="1:4" x14ac:dyDescent="0.25">
      <c r="A112" s="36"/>
      <c r="B112" s="36"/>
      <c r="C112" s="36"/>
      <c r="D112" s="36"/>
    </row>
    <row r="113" spans="1:4" x14ac:dyDescent="0.25">
      <c r="A113" s="36"/>
      <c r="B113" s="36"/>
      <c r="C113" s="36"/>
      <c r="D113" s="36"/>
    </row>
    <row r="114" spans="1:4" x14ac:dyDescent="0.25">
      <c r="A114" s="36"/>
      <c r="B114" s="36"/>
      <c r="C114" s="36"/>
      <c r="D114" s="36"/>
    </row>
    <row r="115" spans="1:4" x14ac:dyDescent="0.25">
      <c r="A115" s="36"/>
      <c r="B115" s="36"/>
      <c r="C115" s="36"/>
      <c r="D115" s="36"/>
    </row>
    <row r="116" spans="1:4" x14ac:dyDescent="0.25">
      <c r="A116" s="36"/>
      <c r="B116" s="36"/>
      <c r="C116" s="36"/>
      <c r="D116" s="36"/>
    </row>
    <row r="117" spans="1:4" x14ac:dyDescent="0.25">
      <c r="A117" s="36"/>
      <c r="B117" s="36"/>
      <c r="C117" s="36"/>
      <c r="D117" s="36"/>
    </row>
    <row r="118" spans="1:4" x14ac:dyDescent="0.25">
      <c r="A118" s="36"/>
      <c r="B118" s="36"/>
      <c r="C118" s="36"/>
      <c r="D118" s="36"/>
    </row>
    <row r="119" spans="1:4" x14ac:dyDescent="0.25">
      <c r="A119" s="36"/>
      <c r="B119" s="36"/>
      <c r="C119" s="36"/>
      <c r="D119" s="36"/>
    </row>
    <row r="120" spans="1:4" x14ac:dyDescent="0.25">
      <c r="A120" s="36"/>
      <c r="B120" s="36"/>
      <c r="C120" s="36"/>
      <c r="D120" s="36"/>
    </row>
    <row r="121" spans="1:4" x14ac:dyDescent="0.25">
      <c r="A121" s="36"/>
      <c r="B121" s="36"/>
      <c r="C121" s="36"/>
      <c r="D121" s="36"/>
    </row>
    <row r="122" spans="1:4" x14ac:dyDescent="0.25">
      <c r="A122" s="36"/>
      <c r="B122" s="36"/>
      <c r="C122" s="36"/>
      <c r="D122" s="36"/>
    </row>
    <row r="123" spans="1:4" x14ac:dyDescent="0.25">
      <c r="A123" s="36"/>
      <c r="B123" s="36"/>
      <c r="C123" s="36"/>
      <c r="D123" s="36"/>
    </row>
    <row r="124" spans="1:4" x14ac:dyDescent="0.25">
      <c r="A124" s="36"/>
      <c r="B124" s="36"/>
      <c r="C124" s="36"/>
      <c r="D124" s="36"/>
    </row>
    <row r="125" spans="1:4" x14ac:dyDescent="0.25">
      <c r="A125" s="36"/>
      <c r="B125" s="36"/>
      <c r="C125" s="36"/>
      <c r="D125" s="36"/>
    </row>
    <row r="126" spans="1:4" x14ac:dyDescent="0.25">
      <c r="A126" s="36"/>
      <c r="B126" s="36"/>
      <c r="C126" s="36"/>
      <c r="D126" s="36"/>
    </row>
    <row r="127" spans="1:4" x14ac:dyDescent="0.25">
      <c r="A127" s="36"/>
      <c r="B127" s="36"/>
      <c r="C127" s="36"/>
      <c r="D127" s="36"/>
    </row>
    <row r="128" spans="1:4" x14ac:dyDescent="0.25">
      <c r="A128" s="36"/>
      <c r="B128" s="36"/>
      <c r="C128" s="36"/>
      <c r="D128" s="36"/>
    </row>
    <row r="129" spans="1:4" x14ac:dyDescent="0.25">
      <c r="A129" s="36"/>
      <c r="B129" s="36"/>
      <c r="C129" s="36"/>
      <c r="D129" s="36"/>
    </row>
    <row r="130" spans="1:4" x14ac:dyDescent="0.25">
      <c r="A130" s="36"/>
      <c r="B130" s="36"/>
      <c r="C130" s="36"/>
      <c r="D130" s="36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"/>
  <sheetViews>
    <sheetView topLeftCell="A13" workbookViewId="0">
      <selection activeCell="E29" sqref="E29"/>
    </sheetView>
  </sheetViews>
  <sheetFormatPr defaultRowHeight="15" x14ac:dyDescent="0.25"/>
  <cols>
    <col min="1" max="1" width="36.42578125" customWidth="1"/>
    <col min="2" max="2" width="21.42578125" customWidth="1"/>
    <col min="3" max="3" width="11.42578125" style="22" customWidth="1"/>
    <col min="4" max="4" width="14.85546875" customWidth="1"/>
    <col min="8" max="8" width="13.42578125" customWidth="1"/>
  </cols>
  <sheetData>
    <row r="3" spans="1:5" s="13" customFormat="1" ht="18.75" x14ac:dyDescent="0.3">
      <c r="B3" s="13" t="s">
        <v>231</v>
      </c>
      <c r="C3" s="32"/>
    </row>
    <row r="5" spans="1:5" ht="15.75" x14ac:dyDescent="0.25">
      <c r="A5" s="12"/>
      <c r="B5" s="11"/>
      <c r="C5" s="33"/>
      <c r="D5" s="12"/>
    </row>
    <row r="6" spans="1:5" ht="15.75" x14ac:dyDescent="0.25">
      <c r="A6" s="3"/>
      <c r="B6" s="3" t="s">
        <v>7</v>
      </c>
      <c r="C6" s="21" t="s">
        <v>8</v>
      </c>
      <c r="D6" s="3"/>
    </row>
    <row r="7" spans="1:5" s="15" customFormat="1" ht="15.75" x14ac:dyDescent="0.25">
      <c r="A7" s="11" t="s">
        <v>193</v>
      </c>
      <c r="B7" s="52"/>
      <c r="C7" s="20">
        <v>6451.68</v>
      </c>
      <c r="D7" s="52"/>
    </row>
    <row r="8" spans="1:5" ht="15.75" x14ac:dyDescent="0.25">
      <c r="A8" s="52" t="s">
        <v>71</v>
      </c>
      <c r="B8" s="3"/>
      <c r="C8" s="21"/>
      <c r="D8" s="3"/>
    </row>
    <row r="9" spans="1:5" ht="15.75" x14ac:dyDescent="0.25">
      <c r="A9" s="52" t="s">
        <v>36</v>
      </c>
      <c r="B9" s="3"/>
      <c r="C9" s="21"/>
      <c r="D9" s="86"/>
      <c r="E9" s="69"/>
    </row>
    <row r="10" spans="1:5" ht="15.75" x14ac:dyDescent="0.25">
      <c r="A10" s="23">
        <v>43556</v>
      </c>
      <c r="B10" s="3" t="s">
        <v>194</v>
      </c>
      <c r="C10" s="21">
        <v>1102.5</v>
      </c>
      <c r="D10" s="87">
        <f>SUM(C7-C10)</f>
        <v>5349.18</v>
      </c>
      <c r="E10" s="69"/>
    </row>
    <row r="11" spans="1:5" ht="15.75" x14ac:dyDescent="0.25">
      <c r="A11" s="23">
        <v>43563</v>
      </c>
      <c r="B11" s="3" t="s">
        <v>202</v>
      </c>
      <c r="C11" s="21">
        <v>282</v>
      </c>
      <c r="D11" s="87">
        <f>SUM(D10-C11)</f>
        <v>5067.18</v>
      </c>
      <c r="E11" s="69"/>
    </row>
    <row r="12" spans="1:5" ht="15.75" x14ac:dyDescent="0.25">
      <c r="A12" s="23">
        <v>43573</v>
      </c>
      <c r="B12" s="3" t="s">
        <v>219</v>
      </c>
      <c r="C12" s="21">
        <v>402</v>
      </c>
      <c r="D12" s="87">
        <f t="shared" ref="D12:D18" si="0">SUM(D11-C12)</f>
        <v>4665.18</v>
      </c>
      <c r="E12" s="69"/>
    </row>
    <row r="13" spans="1:5" ht="15.75" x14ac:dyDescent="0.25">
      <c r="A13" s="23">
        <v>43573</v>
      </c>
      <c r="B13" s="3" t="s">
        <v>220</v>
      </c>
      <c r="C13" s="21">
        <v>282</v>
      </c>
      <c r="D13" s="87">
        <f t="shared" si="0"/>
        <v>4383.18</v>
      </c>
      <c r="E13" s="89">
        <f>SUM(C10:C13)</f>
        <v>2068.5</v>
      </c>
    </row>
    <row r="14" spans="1:5" ht="15.75" x14ac:dyDescent="0.25">
      <c r="A14" s="52" t="s">
        <v>41</v>
      </c>
      <c r="B14" s="3"/>
      <c r="C14" s="21"/>
      <c r="D14" s="87">
        <f t="shared" si="0"/>
        <v>4383.18</v>
      </c>
      <c r="E14" s="69"/>
    </row>
    <row r="15" spans="1:5" ht="15.75" x14ac:dyDescent="0.25">
      <c r="A15" s="23">
        <v>43591</v>
      </c>
      <c r="B15" s="3" t="s">
        <v>232</v>
      </c>
      <c r="C15" s="21">
        <v>627.6</v>
      </c>
      <c r="D15" s="87">
        <f t="shared" si="0"/>
        <v>3755.5800000000004</v>
      </c>
      <c r="E15" s="69"/>
    </row>
    <row r="16" spans="1:5" ht="15.75" x14ac:dyDescent="0.25">
      <c r="A16" s="23">
        <v>43595</v>
      </c>
      <c r="B16" s="3" t="s">
        <v>233</v>
      </c>
      <c r="C16" s="21">
        <v>141</v>
      </c>
      <c r="D16" s="87">
        <f t="shared" si="0"/>
        <v>3614.5800000000004</v>
      </c>
      <c r="E16" s="69"/>
    </row>
    <row r="17" spans="1:5" ht="15.75" x14ac:dyDescent="0.25">
      <c r="A17" s="23"/>
      <c r="B17" s="3"/>
      <c r="C17" s="21"/>
      <c r="D17" s="87">
        <f t="shared" si="0"/>
        <v>3614.5800000000004</v>
      </c>
      <c r="E17" s="69"/>
    </row>
    <row r="18" spans="1:5" ht="15.75" x14ac:dyDescent="0.25">
      <c r="A18" s="23"/>
      <c r="B18" s="3"/>
      <c r="C18" s="21"/>
      <c r="D18" s="72">
        <f t="shared" si="0"/>
        <v>3614.5800000000004</v>
      </c>
      <c r="E18" s="69"/>
    </row>
    <row r="19" spans="1:5" ht="15.75" x14ac:dyDescent="0.25">
      <c r="A19" s="52"/>
      <c r="B19" s="3"/>
      <c r="C19" s="21"/>
      <c r="D19" s="87"/>
    </row>
    <row r="20" spans="1:5" ht="15.75" x14ac:dyDescent="0.25">
      <c r="A20" s="3"/>
      <c r="B20" s="3"/>
      <c r="C20" s="21"/>
      <c r="D20" s="3"/>
    </row>
    <row r="21" spans="1:5" ht="15.75" x14ac:dyDescent="0.25">
      <c r="A21" s="3"/>
      <c r="B21" s="3"/>
      <c r="C21" s="21"/>
      <c r="D21" s="3"/>
    </row>
    <row r="22" spans="1:5" ht="15.75" x14ac:dyDescent="0.25">
      <c r="A22" s="3"/>
      <c r="B22" s="3"/>
      <c r="C22" s="21"/>
      <c r="D22" s="3"/>
    </row>
    <row r="23" spans="1:5" s="15" customFormat="1" ht="15.75" x14ac:dyDescent="0.25">
      <c r="A23" s="11" t="s">
        <v>195</v>
      </c>
      <c r="B23" s="52"/>
      <c r="C23" s="20">
        <v>11700</v>
      </c>
      <c r="D23" s="52"/>
    </row>
    <row r="24" spans="1:5" ht="15.75" x14ac:dyDescent="0.25">
      <c r="A24" s="52" t="s">
        <v>31</v>
      </c>
      <c r="B24" s="3"/>
      <c r="C24" s="21"/>
      <c r="D24" s="3"/>
    </row>
    <row r="25" spans="1:5" ht="15.75" x14ac:dyDescent="0.25">
      <c r="A25" s="52" t="s">
        <v>36</v>
      </c>
      <c r="B25" s="3"/>
      <c r="C25" s="21"/>
      <c r="D25" s="3"/>
    </row>
    <row r="26" spans="1:5" ht="15.75" x14ac:dyDescent="0.25">
      <c r="A26" s="23">
        <v>43556</v>
      </c>
      <c r="B26" s="3" t="s">
        <v>196</v>
      </c>
      <c r="C26" s="21">
        <v>3420</v>
      </c>
      <c r="D26" s="21">
        <f>AVERAGE(C23-C26)</f>
        <v>8280</v>
      </c>
    </row>
    <row r="27" spans="1:5" ht="15.75" x14ac:dyDescent="0.25">
      <c r="A27" s="23" t="s">
        <v>41</v>
      </c>
      <c r="B27" s="3"/>
      <c r="C27" s="21"/>
      <c r="D27" s="21">
        <f>SUM(D26-C27)</f>
        <v>8280</v>
      </c>
    </row>
    <row r="28" spans="1:5" ht="15.75" x14ac:dyDescent="0.25">
      <c r="A28" s="23">
        <v>43591</v>
      </c>
      <c r="B28" s="3" t="s">
        <v>234</v>
      </c>
      <c r="C28" s="21">
        <v>3600</v>
      </c>
      <c r="D28" s="21">
        <f t="shared" ref="D28:D32" si="1">SUM(D27-C28)</f>
        <v>4680</v>
      </c>
    </row>
    <row r="29" spans="1:5" ht="15.75" x14ac:dyDescent="0.25">
      <c r="A29" s="23"/>
      <c r="B29" s="3"/>
      <c r="C29" s="21"/>
      <c r="D29" s="21">
        <f t="shared" si="1"/>
        <v>4680</v>
      </c>
    </row>
    <row r="30" spans="1:5" ht="15.75" x14ac:dyDescent="0.25">
      <c r="A30" s="52"/>
      <c r="B30" s="3"/>
      <c r="C30" s="21"/>
      <c r="D30" s="21">
        <f t="shared" si="1"/>
        <v>4680</v>
      </c>
    </row>
    <row r="31" spans="1:5" ht="15.75" x14ac:dyDescent="0.25">
      <c r="A31" s="23"/>
      <c r="B31" s="3"/>
      <c r="C31" s="21"/>
      <c r="D31" s="21">
        <f t="shared" si="1"/>
        <v>4680</v>
      </c>
    </row>
    <row r="32" spans="1:5" ht="15.75" x14ac:dyDescent="0.25">
      <c r="A32" s="29"/>
      <c r="B32" s="30"/>
      <c r="C32" s="31"/>
      <c r="D32" s="21">
        <f t="shared" si="1"/>
        <v>4680</v>
      </c>
    </row>
    <row r="33" spans="1:4" ht="15.75" x14ac:dyDescent="0.25">
      <c r="A33" s="30"/>
      <c r="B33" s="30"/>
      <c r="C33" s="31"/>
      <c r="D33" s="72">
        <f t="shared" ref="D33" si="2">AVERAGE(D32-C33)</f>
        <v>4680</v>
      </c>
    </row>
    <row r="34" spans="1:4" ht="15.75" x14ac:dyDescent="0.25">
      <c r="A34" s="30"/>
      <c r="B34" s="30"/>
      <c r="C34" s="31"/>
      <c r="D34" s="30"/>
    </row>
    <row r="35" spans="1:4" ht="15.75" x14ac:dyDescent="0.25">
      <c r="A35" s="30"/>
      <c r="B35" s="30"/>
      <c r="C35" s="31"/>
      <c r="D35" s="30"/>
    </row>
    <row r="36" spans="1:4" ht="15.75" x14ac:dyDescent="0.25">
      <c r="A36" s="30"/>
      <c r="B36" s="30"/>
      <c r="C36" s="31"/>
      <c r="D36" s="30"/>
    </row>
    <row r="37" spans="1:4" ht="15.75" x14ac:dyDescent="0.25">
      <c r="A37" s="30"/>
      <c r="B37" s="30"/>
      <c r="C37" s="31"/>
      <c r="D37" s="30"/>
    </row>
    <row r="38" spans="1:4" x14ac:dyDescent="0.25">
      <c r="A38" s="39"/>
      <c r="B38" s="39"/>
      <c r="C38" s="40"/>
      <c r="D38" s="39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7"/>
  <sheetViews>
    <sheetView workbookViewId="0">
      <selection activeCell="H11" sqref="H11"/>
    </sheetView>
  </sheetViews>
  <sheetFormatPr defaultRowHeight="15" x14ac:dyDescent="0.25"/>
  <cols>
    <col min="1" max="1" width="27.7109375" customWidth="1"/>
    <col min="2" max="2" width="21.5703125" customWidth="1"/>
    <col min="3" max="3" width="16.7109375" customWidth="1"/>
    <col min="4" max="4" width="12.7109375" customWidth="1"/>
  </cols>
  <sheetData>
    <row r="3" spans="1:4" s="13" customFormat="1" ht="18.75" x14ac:dyDescent="0.3">
      <c r="B3" s="13" t="s">
        <v>10</v>
      </c>
    </row>
    <row r="5" spans="1:4" ht="15.75" x14ac:dyDescent="0.25">
      <c r="A5" s="12"/>
      <c r="B5" s="11"/>
      <c r="C5" s="12"/>
      <c r="D5" s="12"/>
    </row>
    <row r="6" spans="1:4" ht="15.75" x14ac:dyDescent="0.25">
      <c r="A6" s="3"/>
      <c r="B6" s="3" t="s">
        <v>7</v>
      </c>
      <c r="C6" s="3" t="s">
        <v>8</v>
      </c>
      <c r="D6" s="3"/>
    </row>
    <row r="7" spans="1:4" ht="15.75" x14ac:dyDescent="0.25">
      <c r="A7" s="11" t="s">
        <v>9</v>
      </c>
      <c r="B7" s="3"/>
      <c r="C7" s="3"/>
      <c r="D7" s="3"/>
    </row>
    <row r="8" spans="1:4" ht="15.75" x14ac:dyDescent="0.25">
      <c r="A8" s="3"/>
      <c r="B8" s="3"/>
      <c r="C8" s="3"/>
      <c r="D8" s="3"/>
    </row>
    <row r="9" spans="1:4" ht="15.75" x14ac:dyDescent="0.25">
      <c r="A9" s="3"/>
      <c r="B9" s="3"/>
      <c r="C9" s="3"/>
      <c r="D9" s="3"/>
    </row>
    <row r="10" spans="1:4" ht="15.75" x14ac:dyDescent="0.25">
      <c r="A10" s="3"/>
      <c r="B10" s="3"/>
      <c r="C10" s="3"/>
      <c r="D10" s="3"/>
    </row>
    <row r="11" spans="1:4" ht="15.75" x14ac:dyDescent="0.25">
      <c r="A11" s="3"/>
      <c r="B11" s="3"/>
      <c r="C11" s="3"/>
      <c r="D11" s="3"/>
    </row>
    <row r="12" spans="1:4" ht="15.75" x14ac:dyDescent="0.25">
      <c r="A12" s="3"/>
      <c r="B12" s="3"/>
      <c r="C12" s="3"/>
      <c r="D12" s="3"/>
    </row>
    <row r="13" spans="1:4" ht="15.75" x14ac:dyDescent="0.25">
      <c r="A13" s="3"/>
      <c r="B13" s="3"/>
      <c r="C13" s="3"/>
      <c r="D13" s="3"/>
    </row>
    <row r="14" spans="1:4" ht="15.75" x14ac:dyDescent="0.25">
      <c r="A14" s="3"/>
      <c r="B14" s="3"/>
      <c r="C14" s="3"/>
      <c r="D14" s="3"/>
    </row>
    <row r="15" spans="1:4" ht="15.75" x14ac:dyDescent="0.25">
      <c r="A15" s="3"/>
      <c r="B15" s="3"/>
      <c r="C15" s="3"/>
      <c r="D15" s="3"/>
    </row>
    <row r="16" spans="1:4" ht="15.75" x14ac:dyDescent="0.25">
      <c r="A16" s="3"/>
      <c r="B16" s="3"/>
      <c r="C16" s="3"/>
      <c r="D16" s="3"/>
    </row>
    <row r="17" spans="1:4" ht="15.75" x14ac:dyDescent="0.25">
      <c r="A17" s="3"/>
      <c r="B17" s="3"/>
      <c r="C17" s="3"/>
      <c r="D17" s="3"/>
    </row>
    <row r="18" spans="1:4" ht="15.75" x14ac:dyDescent="0.25">
      <c r="A18" s="3"/>
      <c r="B18" s="3"/>
      <c r="C18" s="3"/>
      <c r="D18" s="3"/>
    </row>
    <row r="19" spans="1:4" ht="15.75" x14ac:dyDescent="0.25">
      <c r="A19" s="3"/>
      <c r="B19" s="3"/>
      <c r="C19" s="3"/>
      <c r="D19" s="3"/>
    </row>
    <row r="20" spans="1:4" ht="15.75" x14ac:dyDescent="0.25">
      <c r="A20" s="3"/>
      <c r="B20" s="3"/>
      <c r="C20" s="3"/>
      <c r="D20" s="3"/>
    </row>
    <row r="21" spans="1:4" ht="15.75" x14ac:dyDescent="0.25">
      <c r="A21" s="3"/>
      <c r="B21" s="3"/>
      <c r="C21" s="3"/>
      <c r="D21" s="3"/>
    </row>
    <row r="22" spans="1:4" ht="15.75" x14ac:dyDescent="0.25">
      <c r="A22" s="3"/>
      <c r="B22" s="3"/>
      <c r="C22" s="3"/>
      <c r="D22" s="3"/>
    </row>
    <row r="23" spans="1:4" ht="15.75" x14ac:dyDescent="0.25">
      <c r="A23" s="3"/>
      <c r="B23" s="3"/>
      <c r="C23" s="3"/>
      <c r="D23" s="3"/>
    </row>
    <row r="24" spans="1:4" ht="15.75" x14ac:dyDescent="0.25">
      <c r="A24" s="3"/>
      <c r="B24" s="3"/>
      <c r="C24" s="3"/>
      <c r="D24" s="3"/>
    </row>
    <row r="25" spans="1:4" ht="15.75" x14ac:dyDescent="0.25">
      <c r="A25" s="3"/>
      <c r="B25" s="3"/>
      <c r="C25" s="3"/>
      <c r="D25" s="3"/>
    </row>
    <row r="26" spans="1:4" ht="15.75" x14ac:dyDescent="0.25">
      <c r="A26" s="3"/>
      <c r="B26" s="3"/>
      <c r="C26" s="3"/>
      <c r="D26" s="3"/>
    </row>
    <row r="27" spans="1:4" ht="15.75" x14ac:dyDescent="0.25">
      <c r="A27" s="3"/>
      <c r="B27" s="3"/>
      <c r="C27" s="3"/>
      <c r="D27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0"/>
  <sheetViews>
    <sheetView workbookViewId="0">
      <selection activeCell="I15" sqref="I15"/>
    </sheetView>
  </sheetViews>
  <sheetFormatPr defaultRowHeight="15" x14ac:dyDescent="0.25"/>
  <cols>
    <col min="1" max="1" width="32.42578125" style="19" customWidth="1"/>
    <col min="2" max="2" width="28.5703125" style="19" customWidth="1"/>
    <col min="3" max="3" width="20" customWidth="1"/>
    <col min="4" max="4" width="17.5703125" style="106" customWidth="1"/>
    <col min="5" max="5" width="15.42578125" style="22" customWidth="1"/>
  </cols>
  <sheetData>
    <row r="3" spans="1:5" s="13" customFormat="1" ht="18.75" x14ac:dyDescent="0.3">
      <c r="A3" s="107"/>
      <c r="B3" s="107"/>
      <c r="C3" s="13" t="s">
        <v>108</v>
      </c>
      <c r="D3" s="101"/>
      <c r="E3" s="32"/>
    </row>
    <row r="5" spans="1:5" ht="15.75" x14ac:dyDescent="0.25">
      <c r="A5" s="108"/>
      <c r="B5" s="108"/>
      <c r="C5" s="11"/>
      <c r="D5" s="102"/>
      <c r="E5" s="33"/>
    </row>
    <row r="6" spans="1:5" ht="15.75" x14ac:dyDescent="0.25">
      <c r="A6" s="24"/>
      <c r="B6" s="24"/>
      <c r="C6" s="3" t="s">
        <v>7</v>
      </c>
      <c r="D6" s="84" t="s">
        <v>0</v>
      </c>
      <c r="E6" s="21" t="s">
        <v>8</v>
      </c>
    </row>
    <row r="7" spans="1:5" ht="20.25" x14ac:dyDescent="0.25">
      <c r="A7" s="173" t="s">
        <v>110</v>
      </c>
      <c r="B7" s="174"/>
      <c r="C7" s="3"/>
      <c r="D7" s="84"/>
      <c r="E7" s="21"/>
    </row>
    <row r="8" spans="1:5" ht="15.75" x14ac:dyDescent="0.25">
      <c r="A8" s="25" t="s">
        <v>111</v>
      </c>
      <c r="B8" s="25" t="s">
        <v>112</v>
      </c>
      <c r="C8" s="3"/>
      <c r="D8" s="84"/>
      <c r="E8" s="21"/>
    </row>
    <row r="9" spans="1:5" s="75" customFormat="1" ht="15.75" x14ac:dyDescent="0.25">
      <c r="A9" s="24" t="s">
        <v>113</v>
      </c>
      <c r="B9" s="99"/>
      <c r="C9" s="3">
        <v>8</v>
      </c>
      <c r="D9" s="84" t="s">
        <v>109</v>
      </c>
      <c r="E9" s="21">
        <v>4700</v>
      </c>
    </row>
    <row r="10" spans="1:5" s="75" customFormat="1" ht="20.25" x14ac:dyDescent="0.25">
      <c r="A10" s="173" t="s">
        <v>114</v>
      </c>
      <c r="B10" s="174"/>
      <c r="C10" s="3"/>
      <c r="D10" s="84"/>
      <c r="E10" s="21"/>
    </row>
    <row r="11" spans="1:5" s="75" customFormat="1" ht="15.75" x14ac:dyDescent="0.25">
      <c r="A11" s="109"/>
      <c r="B11" s="109"/>
      <c r="C11" s="3"/>
      <c r="D11" s="84"/>
      <c r="E11" s="21"/>
    </row>
    <row r="12" spans="1:5" s="75" customFormat="1" ht="15.75" x14ac:dyDescent="0.25">
      <c r="A12" s="109"/>
      <c r="B12" s="109"/>
      <c r="C12" s="3"/>
      <c r="D12" s="84"/>
      <c r="E12" s="21"/>
    </row>
    <row r="13" spans="1:5" s="75" customFormat="1" ht="15.75" x14ac:dyDescent="0.25">
      <c r="A13" s="109"/>
      <c r="B13" s="109"/>
      <c r="C13" s="3"/>
      <c r="D13" s="84"/>
      <c r="E13" s="21"/>
    </row>
    <row r="14" spans="1:5" s="75" customFormat="1" ht="15.75" x14ac:dyDescent="0.25">
      <c r="A14" s="109"/>
      <c r="B14" s="109"/>
      <c r="C14" s="3"/>
      <c r="D14" s="84"/>
      <c r="E14" s="21"/>
    </row>
    <row r="15" spans="1:5" s="75" customFormat="1" ht="15.75" x14ac:dyDescent="0.25">
      <c r="A15" s="109"/>
      <c r="B15" s="109"/>
      <c r="C15" s="3"/>
      <c r="D15" s="84"/>
      <c r="E15" s="21"/>
    </row>
    <row r="16" spans="1:5" s="75" customFormat="1" ht="15.75" x14ac:dyDescent="0.25">
      <c r="A16" s="109"/>
      <c r="B16" s="109"/>
      <c r="C16" s="3"/>
      <c r="D16" s="84"/>
      <c r="E16" s="21"/>
    </row>
    <row r="17" spans="1:5" s="75" customFormat="1" ht="15.75" x14ac:dyDescent="0.25">
      <c r="A17" s="109"/>
      <c r="B17" s="109"/>
      <c r="C17" s="3"/>
      <c r="D17" s="84"/>
      <c r="E17" s="21"/>
    </row>
    <row r="18" spans="1:5" s="75" customFormat="1" ht="15.75" x14ac:dyDescent="0.25">
      <c r="A18" s="109"/>
      <c r="B18" s="109"/>
      <c r="C18" s="3"/>
      <c r="D18" s="84"/>
      <c r="E18" s="21"/>
    </row>
    <row r="19" spans="1:5" s="75" customFormat="1" ht="15.75" x14ac:dyDescent="0.25">
      <c r="A19" s="109"/>
      <c r="B19" s="109"/>
      <c r="C19" s="3"/>
      <c r="D19" s="84"/>
      <c r="E19" s="21"/>
    </row>
    <row r="20" spans="1:5" s="75" customFormat="1" ht="15.75" x14ac:dyDescent="0.25">
      <c r="A20" s="109"/>
      <c r="B20" s="109"/>
      <c r="C20" s="3"/>
      <c r="D20" s="84"/>
      <c r="E20" s="21"/>
    </row>
    <row r="21" spans="1:5" s="75" customFormat="1" ht="15.75" x14ac:dyDescent="0.25">
      <c r="A21" s="109"/>
      <c r="B21" s="109"/>
      <c r="C21" s="3"/>
      <c r="D21" s="84"/>
      <c r="E21" s="21"/>
    </row>
    <row r="22" spans="1:5" s="75" customFormat="1" ht="15.75" x14ac:dyDescent="0.25">
      <c r="A22" s="109"/>
      <c r="B22" s="109"/>
      <c r="C22" s="3"/>
      <c r="D22" s="84"/>
      <c r="E22" s="21"/>
    </row>
    <row r="23" spans="1:5" s="75" customFormat="1" ht="15.75" x14ac:dyDescent="0.25">
      <c r="A23" s="109"/>
      <c r="B23" s="109"/>
      <c r="C23" s="3"/>
      <c r="D23" s="84"/>
      <c r="E23" s="21"/>
    </row>
    <row r="24" spans="1:5" s="75" customFormat="1" ht="15.75" x14ac:dyDescent="0.25">
      <c r="A24" s="109"/>
      <c r="B24" s="109"/>
      <c r="C24" s="3"/>
      <c r="D24" s="84"/>
      <c r="E24" s="21"/>
    </row>
    <row r="25" spans="1:5" s="75" customFormat="1" ht="15.75" x14ac:dyDescent="0.25">
      <c r="A25" s="109"/>
      <c r="B25" s="109"/>
      <c r="C25" s="3"/>
      <c r="D25" s="84"/>
      <c r="E25" s="21"/>
    </row>
    <row r="26" spans="1:5" s="75" customFormat="1" ht="15.75" x14ac:dyDescent="0.25">
      <c r="A26" s="24"/>
      <c r="B26" s="24"/>
      <c r="C26" s="3"/>
      <c r="D26" s="84"/>
      <c r="E26" s="21"/>
    </row>
    <row r="27" spans="1:5" s="100" customFormat="1" ht="15.75" x14ac:dyDescent="0.25">
      <c r="A27" s="99"/>
      <c r="B27" s="99"/>
      <c r="C27" s="24"/>
      <c r="D27" s="103"/>
      <c r="E27" s="27"/>
    </row>
    <row r="28" spans="1:5" s="28" customFormat="1" ht="15.75" x14ac:dyDescent="0.25">
      <c r="A28" s="109"/>
      <c r="B28" s="109"/>
      <c r="C28" s="3"/>
      <c r="D28" s="84"/>
      <c r="E28" s="21"/>
    </row>
    <row r="29" spans="1:5" s="28" customFormat="1" ht="15.75" x14ac:dyDescent="0.25">
      <c r="A29" s="109"/>
      <c r="B29" s="109"/>
      <c r="C29" s="3"/>
      <c r="D29" s="84"/>
      <c r="E29" s="21"/>
    </row>
    <row r="30" spans="1:5" s="28" customFormat="1" ht="15.75" x14ac:dyDescent="0.25">
      <c r="A30" s="110"/>
      <c r="B30" s="110"/>
      <c r="C30" s="30"/>
      <c r="D30" s="104"/>
      <c r="E30" s="21"/>
    </row>
    <row r="31" spans="1:5" s="28" customFormat="1" ht="15.75" x14ac:dyDescent="0.25">
      <c r="A31" s="110"/>
      <c r="B31" s="110"/>
      <c r="C31" s="30"/>
      <c r="D31" s="104"/>
      <c r="E31" s="21"/>
    </row>
    <row r="32" spans="1:5" s="28" customFormat="1" ht="15.75" x14ac:dyDescent="0.25">
      <c r="A32" s="110"/>
      <c r="B32" s="110"/>
      <c r="C32" s="30"/>
      <c r="D32" s="104"/>
      <c r="E32" s="21"/>
    </row>
    <row r="33" spans="1:5" s="28" customFormat="1" ht="15.75" x14ac:dyDescent="0.25">
      <c r="A33" s="110"/>
      <c r="B33" s="110"/>
      <c r="C33" s="30"/>
      <c r="D33" s="104"/>
      <c r="E33" s="21"/>
    </row>
    <row r="34" spans="1:5" s="28" customFormat="1" ht="15.75" x14ac:dyDescent="0.25">
      <c r="A34" s="111"/>
      <c r="B34" s="111"/>
      <c r="C34" s="30"/>
      <c r="D34" s="104"/>
      <c r="E34" s="21"/>
    </row>
    <row r="35" spans="1:5" s="28" customFormat="1" ht="15.75" x14ac:dyDescent="0.25">
      <c r="A35" s="112"/>
      <c r="B35" s="112"/>
      <c r="D35" s="105"/>
      <c r="E35" s="88"/>
    </row>
    <row r="36" spans="1:5" s="28" customFormat="1" ht="15.75" x14ac:dyDescent="0.25">
      <c r="A36" s="112"/>
      <c r="B36" s="112"/>
      <c r="D36" s="105"/>
      <c r="E36" s="88"/>
    </row>
    <row r="37" spans="1:5" s="28" customFormat="1" ht="15.75" x14ac:dyDescent="0.25">
      <c r="A37" s="112"/>
      <c r="B37" s="112"/>
      <c r="D37" s="105"/>
      <c r="E37" s="88"/>
    </row>
    <row r="38" spans="1:5" s="28" customFormat="1" ht="15.75" x14ac:dyDescent="0.25">
      <c r="A38" s="112"/>
      <c r="B38" s="112"/>
      <c r="D38" s="105"/>
      <c r="E38" s="88"/>
    </row>
    <row r="39" spans="1:5" s="28" customFormat="1" ht="15.75" x14ac:dyDescent="0.25">
      <c r="A39" s="112"/>
      <c r="B39" s="112"/>
      <c r="D39" s="105"/>
      <c r="E39" s="88"/>
    </row>
    <row r="40" spans="1:5" s="28" customFormat="1" ht="15.75" x14ac:dyDescent="0.25">
      <c r="A40" s="112"/>
      <c r="B40" s="112"/>
      <c r="D40" s="105"/>
      <c r="E40" s="88"/>
    </row>
    <row r="41" spans="1:5" s="28" customFormat="1" ht="15.75" x14ac:dyDescent="0.25">
      <c r="A41" s="112"/>
      <c r="B41" s="112"/>
      <c r="D41" s="105"/>
      <c r="E41" s="88"/>
    </row>
    <row r="42" spans="1:5" s="28" customFormat="1" ht="15.75" x14ac:dyDescent="0.25">
      <c r="A42" s="112"/>
      <c r="B42" s="112"/>
      <c r="D42" s="105"/>
      <c r="E42" s="88"/>
    </row>
    <row r="43" spans="1:5" s="28" customFormat="1" ht="15.75" x14ac:dyDescent="0.25">
      <c r="A43" s="112"/>
      <c r="B43" s="112"/>
      <c r="D43" s="105"/>
      <c r="E43" s="88"/>
    </row>
    <row r="44" spans="1:5" s="28" customFormat="1" ht="15.75" x14ac:dyDescent="0.25">
      <c r="A44" s="112"/>
      <c r="B44" s="112"/>
      <c r="D44" s="105"/>
      <c r="E44" s="88"/>
    </row>
    <row r="45" spans="1:5" s="28" customFormat="1" ht="15.75" x14ac:dyDescent="0.25">
      <c r="A45" s="112"/>
      <c r="B45" s="112"/>
      <c r="D45" s="105"/>
      <c r="E45" s="88"/>
    </row>
    <row r="46" spans="1:5" s="28" customFormat="1" ht="15.75" x14ac:dyDescent="0.25">
      <c r="A46" s="112"/>
      <c r="B46" s="112"/>
      <c r="D46" s="105"/>
      <c r="E46" s="88"/>
    </row>
    <row r="47" spans="1:5" s="28" customFormat="1" ht="15.75" x14ac:dyDescent="0.25">
      <c r="A47" s="112"/>
      <c r="B47" s="112"/>
      <c r="D47" s="105"/>
      <c r="E47" s="88"/>
    </row>
    <row r="48" spans="1:5" s="28" customFormat="1" ht="15.75" x14ac:dyDescent="0.25">
      <c r="A48" s="112"/>
      <c r="B48" s="112"/>
      <c r="D48" s="105"/>
      <c r="E48" s="88"/>
    </row>
    <row r="49" spans="1:5" s="28" customFormat="1" ht="15.75" x14ac:dyDescent="0.25">
      <c r="A49" s="112"/>
      <c r="B49" s="112"/>
      <c r="D49" s="105"/>
      <c r="E49" s="88"/>
    </row>
    <row r="50" spans="1:5" s="28" customFormat="1" ht="15.75" x14ac:dyDescent="0.25">
      <c r="A50" s="112"/>
      <c r="B50" s="112"/>
      <c r="D50" s="105"/>
      <c r="E50" s="88"/>
    </row>
    <row r="51" spans="1:5" s="28" customFormat="1" ht="15.75" x14ac:dyDescent="0.25">
      <c r="A51" s="112"/>
      <c r="B51" s="112"/>
      <c r="D51" s="105"/>
      <c r="E51" s="88"/>
    </row>
    <row r="52" spans="1:5" s="28" customFormat="1" ht="15.75" x14ac:dyDescent="0.25">
      <c r="A52" s="112"/>
      <c r="B52" s="112"/>
      <c r="D52" s="105"/>
      <c r="E52" s="88"/>
    </row>
    <row r="53" spans="1:5" s="28" customFormat="1" ht="15.75" x14ac:dyDescent="0.25">
      <c r="A53" s="112"/>
      <c r="B53" s="112"/>
      <c r="D53" s="105"/>
      <c r="E53" s="88"/>
    </row>
    <row r="54" spans="1:5" s="28" customFormat="1" ht="15.75" x14ac:dyDescent="0.25">
      <c r="A54" s="112"/>
      <c r="B54" s="112"/>
      <c r="D54" s="105"/>
      <c r="E54" s="88"/>
    </row>
    <row r="55" spans="1:5" s="28" customFormat="1" ht="15.75" x14ac:dyDescent="0.25">
      <c r="A55" s="112"/>
      <c r="B55" s="112"/>
      <c r="D55" s="105"/>
      <c r="E55" s="88"/>
    </row>
    <row r="56" spans="1:5" s="28" customFormat="1" ht="15.75" x14ac:dyDescent="0.25">
      <c r="A56" s="112"/>
      <c r="B56" s="112"/>
      <c r="D56" s="105"/>
      <c r="E56" s="88"/>
    </row>
    <row r="57" spans="1:5" s="28" customFormat="1" ht="15.75" x14ac:dyDescent="0.25">
      <c r="A57" s="112"/>
      <c r="B57" s="112"/>
      <c r="D57" s="105"/>
      <c r="E57" s="88"/>
    </row>
    <row r="58" spans="1:5" s="28" customFormat="1" ht="15.75" x14ac:dyDescent="0.25">
      <c r="A58" s="112"/>
      <c r="B58" s="112"/>
      <c r="D58" s="105"/>
      <c r="E58" s="88"/>
    </row>
    <row r="59" spans="1:5" s="28" customFormat="1" ht="15.75" x14ac:dyDescent="0.25">
      <c r="A59" s="112"/>
      <c r="B59" s="112"/>
      <c r="D59" s="105"/>
      <c r="E59" s="88"/>
    </row>
    <row r="60" spans="1:5" s="28" customFormat="1" ht="15.75" x14ac:dyDescent="0.25">
      <c r="A60" s="112"/>
      <c r="B60" s="112"/>
      <c r="D60" s="105"/>
      <c r="E60" s="88"/>
    </row>
    <row r="61" spans="1:5" s="28" customFormat="1" ht="15.75" x14ac:dyDescent="0.25">
      <c r="A61" s="112"/>
      <c r="B61" s="112"/>
      <c r="D61" s="105"/>
      <c r="E61" s="88"/>
    </row>
    <row r="62" spans="1:5" s="28" customFormat="1" ht="15.75" x14ac:dyDescent="0.25">
      <c r="A62" s="112"/>
      <c r="B62" s="112"/>
      <c r="D62" s="105"/>
      <c r="E62" s="88"/>
    </row>
    <row r="63" spans="1:5" s="28" customFormat="1" ht="15.75" x14ac:dyDescent="0.25">
      <c r="A63" s="112"/>
      <c r="B63" s="112"/>
      <c r="D63" s="105"/>
      <c r="E63" s="88"/>
    </row>
    <row r="64" spans="1:5" s="28" customFormat="1" ht="15.75" x14ac:dyDescent="0.25">
      <c r="A64" s="112"/>
      <c r="B64" s="112"/>
      <c r="D64" s="105"/>
      <c r="E64" s="88"/>
    </row>
    <row r="65" spans="1:5" s="28" customFormat="1" ht="15.75" x14ac:dyDescent="0.25">
      <c r="A65" s="112"/>
      <c r="B65" s="112"/>
      <c r="D65" s="105"/>
      <c r="E65" s="88"/>
    </row>
    <row r="66" spans="1:5" s="28" customFormat="1" ht="15.75" x14ac:dyDescent="0.25">
      <c r="A66" s="112"/>
      <c r="B66" s="112"/>
      <c r="D66" s="105"/>
      <c r="E66" s="88"/>
    </row>
    <row r="67" spans="1:5" s="28" customFormat="1" ht="15.75" x14ac:dyDescent="0.25">
      <c r="A67" s="112"/>
      <c r="B67" s="112"/>
      <c r="D67" s="105"/>
      <c r="E67" s="88"/>
    </row>
    <row r="68" spans="1:5" s="28" customFormat="1" ht="15.75" x14ac:dyDescent="0.25">
      <c r="A68" s="112"/>
      <c r="B68" s="112"/>
      <c r="D68" s="105"/>
      <c r="E68" s="88"/>
    </row>
    <row r="69" spans="1:5" s="28" customFormat="1" ht="15.75" x14ac:dyDescent="0.25">
      <c r="A69" s="112"/>
      <c r="B69" s="112"/>
      <c r="D69" s="105"/>
      <c r="E69" s="88"/>
    </row>
    <row r="70" spans="1:5" s="28" customFormat="1" ht="15.75" x14ac:dyDescent="0.25">
      <c r="A70" s="112"/>
      <c r="B70" s="112"/>
      <c r="D70" s="105"/>
      <c r="E70" s="88"/>
    </row>
    <row r="71" spans="1:5" s="28" customFormat="1" ht="15.75" x14ac:dyDescent="0.25">
      <c r="A71" s="112"/>
      <c r="B71" s="112"/>
      <c r="D71" s="105"/>
      <c r="E71" s="88"/>
    </row>
    <row r="72" spans="1:5" s="28" customFormat="1" ht="15.75" x14ac:dyDescent="0.25">
      <c r="A72" s="112"/>
      <c r="B72" s="112"/>
      <c r="D72" s="105"/>
      <c r="E72" s="88"/>
    </row>
    <row r="73" spans="1:5" s="28" customFormat="1" ht="15.75" x14ac:dyDescent="0.25">
      <c r="A73" s="112"/>
      <c r="B73" s="112"/>
      <c r="D73" s="105"/>
      <c r="E73" s="88"/>
    </row>
    <row r="74" spans="1:5" s="28" customFormat="1" ht="15.75" x14ac:dyDescent="0.25">
      <c r="A74" s="112"/>
      <c r="B74" s="112"/>
      <c r="D74" s="105"/>
      <c r="E74" s="88"/>
    </row>
    <row r="75" spans="1:5" s="28" customFormat="1" ht="15.75" x14ac:dyDescent="0.25">
      <c r="A75" s="112"/>
      <c r="B75" s="112"/>
      <c r="D75" s="105"/>
      <c r="E75" s="88"/>
    </row>
    <row r="76" spans="1:5" s="28" customFormat="1" ht="15.75" x14ac:dyDescent="0.25">
      <c r="A76" s="112"/>
      <c r="B76" s="112"/>
      <c r="D76" s="105"/>
      <c r="E76" s="88"/>
    </row>
    <row r="77" spans="1:5" s="28" customFormat="1" ht="15.75" x14ac:dyDescent="0.25">
      <c r="A77" s="112"/>
      <c r="B77" s="112"/>
      <c r="D77" s="105"/>
      <c r="E77" s="88"/>
    </row>
    <row r="78" spans="1:5" s="28" customFormat="1" ht="15.75" x14ac:dyDescent="0.25">
      <c r="A78" s="112"/>
      <c r="B78" s="112"/>
      <c r="D78" s="105"/>
      <c r="E78" s="88"/>
    </row>
    <row r="79" spans="1:5" s="28" customFormat="1" ht="15.75" x14ac:dyDescent="0.25">
      <c r="A79" s="112"/>
      <c r="B79" s="112"/>
      <c r="D79" s="105"/>
      <c r="E79" s="88"/>
    </row>
    <row r="80" spans="1:5" s="28" customFormat="1" ht="15.75" x14ac:dyDescent="0.25">
      <c r="A80" s="112"/>
      <c r="B80" s="112"/>
      <c r="D80" s="105"/>
      <c r="E80" s="88"/>
    </row>
    <row r="81" spans="1:5" s="28" customFormat="1" ht="15.75" x14ac:dyDescent="0.25">
      <c r="A81" s="112"/>
      <c r="B81" s="112"/>
      <c r="D81" s="105"/>
      <c r="E81" s="88"/>
    </row>
    <row r="82" spans="1:5" s="28" customFormat="1" ht="15.75" x14ac:dyDescent="0.25">
      <c r="A82" s="112"/>
      <c r="B82" s="112"/>
      <c r="D82" s="105"/>
      <c r="E82" s="88"/>
    </row>
    <row r="83" spans="1:5" s="28" customFormat="1" ht="15.75" x14ac:dyDescent="0.25">
      <c r="A83" s="112"/>
      <c r="B83" s="112"/>
      <c r="D83" s="105"/>
      <c r="E83" s="88"/>
    </row>
    <row r="84" spans="1:5" s="28" customFormat="1" ht="15.75" x14ac:dyDescent="0.25">
      <c r="A84" s="112"/>
      <c r="B84" s="112"/>
      <c r="D84" s="105"/>
      <c r="E84" s="88"/>
    </row>
    <row r="85" spans="1:5" s="28" customFormat="1" ht="15.75" x14ac:dyDescent="0.25">
      <c r="A85" s="112"/>
      <c r="B85" s="112"/>
      <c r="D85" s="105"/>
      <c r="E85" s="88"/>
    </row>
    <row r="86" spans="1:5" s="28" customFormat="1" ht="15.75" x14ac:dyDescent="0.25">
      <c r="A86" s="112"/>
      <c r="B86" s="112"/>
      <c r="D86" s="105"/>
      <c r="E86" s="88"/>
    </row>
    <row r="87" spans="1:5" s="28" customFormat="1" ht="15.75" x14ac:dyDescent="0.25">
      <c r="A87" s="112"/>
      <c r="B87" s="112"/>
      <c r="D87" s="105"/>
      <c r="E87" s="88"/>
    </row>
    <row r="88" spans="1:5" s="28" customFormat="1" ht="15.75" x14ac:dyDescent="0.25">
      <c r="A88" s="112"/>
      <c r="B88" s="112"/>
      <c r="D88" s="105"/>
      <c r="E88" s="88"/>
    </row>
    <row r="89" spans="1:5" s="28" customFormat="1" ht="15.75" x14ac:dyDescent="0.25">
      <c r="A89" s="112"/>
      <c r="B89" s="112"/>
      <c r="D89" s="105"/>
      <c r="E89" s="88"/>
    </row>
    <row r="90" spans="1:5" s="28" customFormat="1" ht="15.75" x14ac:dyDescent="0.25">
      <c r="A90" s="112"/>
      <c r="B90" s="112"/>
      <c r="D90" s="105"/>
      <c r="E90" s="88"/>
    </row>
    <row r="91" spans="1:5" s="28" customFormat="1" ht="15.75" x14ac:dyDescent="0.25">
      <c r="A91" s="112"/>
      <c r="B91" s="112"/>
      <c r="D91" s="105"/>
      <c r="E91" s="88"/>
    </row>
    <row r="92" spans="1:5" s="28" customFormat="1" ht="15.75" x14ac:dyDescent="0.25">
      <c r="A92" s="112"/>
      <c r="B92" s="112"/>
      <c r="D92" s="105"/>
      <c r="E92" s="88"/>
    </row>
    <row r="93" spans="1:5" s="28" customFormat="1" ht="15.75" x14ac:dyDescent="0.25">
      <c r="A93" s="112"/>
      <c r="B93" s="112"/>
      <c r="D93" s="105"/>
      <c r="E93" s="88"/>
    </row>
    <row r="94" spans="1:5" s="28" customFormat="1" ht="15.75" x14ac:dyDescent="0.25">
      <c r="A94" s="112"/>
      <c r="B94" s="112"/>
      <c r="D94" s="105"/>
      <c r="E94" s="88"/>
    </row>
    <row r="95" spans="1:5" s="28" customFormat="1" ht="15.75" x14ac:dyDescent="0.25">
      <c r="A95" s="112"/>
      <c r="B95" s="112"/>
      <c r="D95" s="105"/>
      <c r="E95" s="88"/>
    </row>
    <row r="96" spans="1:5" s="28" customFormat="1" ht="15.75" x14ac:dyDescent="0.25">
      <c r="A96" s="112"/>
      <c r="B96" s="112"/>
      <c r="D96" s="105"/>
      <c r="E96" s="88"/>
    </row>
    <row r="97" spans="1:5" s="28" customFormat="1" ht="15.75" x14ac:dyDescent="0.25">
      <c r="A97" s="112"/>
      <c r="B97" s="112"/>
      <c r="D97" s="105"/>
      <c r="E97" s="88"/>
    </row>
    <row r="98" spans="1:5" s="28" customFormat="1" ht="15.75" x14ac:dyDescent="0.25">
      <c r="A98" s="112"/>
      <c r="B98" s="112"/>
      <c r="D98" s="105"/>
      <c r="E98" s="88"/>
    </row>
    <row r="99" spans="1:5" s="28" customFormat="1" ht="15.75" x14ac:dyDescent="0.25">
      <c r="A99" s="112"/>
      <c r="B99" s="112"/>
      <c r="D99" s="105"/>
      <c r="E99" s="88"/>
    </row>
    <row r="100" spans="1:5" s="28" customFormat="1" ht="15.75" x14ac:dyDescent="0.25">
      <c r="A100" s="112"/>
      <c r="B100" s="112"/>
      <c r="D100" s="105"/>
      <c r="E100" s="88"/>
    </row>
  </sheetData>
  <mergeCells count="2">
    <mergeCell ref="A7:B7"/>
    <mergeCell ref="A10:B10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8"/>
  <sheetViews>
    <sheetView topLeftCell="A4" workbookViewId="0">
      <selection activeCell="G11" sqref="G11"/>
    </sheetView>
  </sheetViews>
  <sheetFormatPr defaultRowHeight="15" x14ac:dyDescent="0.25"/>
  <cols>
    <col min="1" max="1" width="26.28515625" customWidth="1"/>
    <col min="2" max="2" width="29.42578125" customWidth="1"/>
    <col min="3" max="3" width="12.5703125" customWidth="1"/>
    <col min="4" max="4" width="18.28515625" customWidth="1"/>
  </cols>
  <sheetData>
    <row r="4" spans="1:4" s="15" customFormat="1" x14ac:dyDescent="0.25">
      <c r="B4" s="15" t="s">
        <v>13</v>
      </c>
    </row>
    <row r="6" spans="1:4" ht="15.75" x14ac:dyDescent="0.25">
      <c r="A6" s="12"/>
      <c r="B6" s="11"/>
      <c r="C6" s="12"/>
      <c r="D6" s="12"/>
    </row>
    <row r="7" spans="1:4" ht="15.75" x14ac:dyDescent="0.25">
      <c r="A7" s="3"/>
      <c r="B7" s="3" t="s">
        <v>7</v>
      </c>
      <c r="C7" s="3" t="s">
        <v>8</v>
      </c>
      <c r="D7" s="3"/>
    </row>
    <row r="8" spans="1:4" ht="31.5" x14ac:dyDescent="0.25">
      <c r="A8" s="16" t="s">
        <v>107</v>
      </c>
      <c r="B8" s="3"/>
      <c r="C8" s="20">
        <v>6000</v>
      </c>
      <c r="D8" s="3"/>
    </row>
    <row r="9" spans="1:4" ht="15.75" x14ac:dyDescent="0.25">
      <c r="A9" s="3"/>
      <c r="B9" s="3"/>
      <c r="C9" s="21"/>
      <c r="D9" s="3"/>
    </row>
    <row r="10" spans="1:4" ht="15.75" x14ac:dyDescent="0.25">
      <c r="A10" s="23"/>
      <c r="B10" s="24"/>
      <c r="C10" s="21"/>
      <c r="D10" s="21">
        <f>SUM(C8-C10)</f>
        <v>6000</v>
      </c>
    </row>
    <row r="11" spans="1:4" ht="15.75" x14ac:dyDescent="0.25">
      <c r="A11" s="23"/>
      <c r="B11" s="24"/>
      <c r="C11" s="21"/>
      <c r="D11" s="21">
        <f>SUM(D10-C11)</f>
        <v>6000</v>
      </c>
    </row>
    <row r="12" spans="1:4" ht="15.75" x14ac:dyDescent="0.25">
      <c r="A12" s="3"/>
      <c r="B12" s="3"/>
      <c r="C12" s="21"/>
      <c r="D12" s="21">
        <f t="shared" ref="D12:D19" si="0">SUM(D11-C12)</f>
        <v>6000</v>
      </c>
    </row>
    <row r="13" spans="1:4" ht="15.75" x14ac:dyDescent="0.25">
      <c r="A13" s="23"/>
      <c r="B13" s="24"/>
      <c r="C13" s="21"/>
      <c r="D13" s="21">
        <f t="shared" si="0"/>
        <v>6000</v>
      </c>
    </row>
    <row r="14" spans="1:4" ht="15.75" x14ac:dyDescent="0.25">
      <c r="A14" s="3"/>
      <c r="B14" s="3"/>
      <c r="C14" s="21"/>
      <c r="D14" s="21">
        <f t="shared" si="0"/>
        <v>6000</v>
      </c>
    </row>
    <row r="15" spans="1:4" ht="15.75" x14ac:dyDescent="0.25">
      <c r="A15" s="3"/>
      <c r="B15" s="3"/>
      <c r="C15" s="21"/>
      <c r="D15" s="21">
        <f t="shared" si="0"/>
        <v>6000</v>
      </c>
    </row>
    <row r="16" spans="1:4" ht="15.75" x14ac:dyDescent="0.25">
      <c r="A16" s="3"/>
      <c r="B16" s="3"/>
      <c r="C16" s="21"/>
      <c r="D16" s="21">
        <f t="shared" si="0"/>
        <v>6000</v>
      </c>
    </row>
    <row r="17" spans="1:4" ht="15.75" x14ac:dyDescent="0.25">
      <c r="A17" s="3"/>
      <c r="B17" s="3"/>
      <c r="C17" s="21"/>
      <c r="D17" s="21">
        <f t="shared" si="0"/>
        <v>6000</v>
      </c>
    </row>
    <row r="18" spans="1:4" ht="15.75" x14ac:dyDescent="0.25">
      <c r="A18" s="3"/>
      <c r="B18" s="3"/>
      <c r="C18" s="21"/>
      <c r="D18" s="21">
        <f t="shared" si="0"/>
        <v>6000</v>
      </c>
    </row>
    <row r="19" spans="1:4" ht="15.75" x14ac:dyDescent="0.25">
      <c r="A19" s="3"/>
      <c r="B19" s="3"/>
      <c r="C19" s="21"/>
      <c r="D19" s="21">
        <f t="shared" si="0"/>
        <v>6000</v>
      </c>
    </row>
    <row r="20" spans="1:4" ht="15.75" x14ac:dyDescent="0.25">
      <c r="A20" s="3"/>
      <c r="B20" s="3"/>
      <c r="C20" s="21"/>
      <c r="D20" s="3"/>
    </row>
    <row r="21" spans="1:4" ht="15.75" x14ac:dyDescent="0.25">
      <c r="A21" s="3"/>
      <c r="B21" s="3"/>
      <c r="C21" s="21"/>
      <c r="D21" s="3"/>
    </row>
    <row r="22" spans="1:4" ht="15.75" x14ac:dyDescent="0.25">
      <c r="A22" s="3"/>
      <c r="B22" s="3"/>
      <c r="C22" s="21"/>
      <c r="D22" s="3"/>
    </row>
    <row r="23" spans="1:4" ht="15.75" x14ac:dyDescent="0.25">
      <c r="A23" s="3"/>
      <c r="B23" s="3"/>
      <c r="C23" s="21"/>
      <c r="D23" s="3"/>
    </row>
    <row r="24" spans="1:4" ht="15.75" x14ac:dyDescent="0.25">
      <c r="A24" s="3"/>
      <c r="B24" s="3"/>
      <c r="C24" s="21"/>
      <c r="D24" s="3"/>
    </row>
    <row r="25" spans="1:4" ht="15.75" x14ac:dyDescent="0.25">
      <c r="A25" s="3"/>
      <c r="B25" s="3"/>
      <c r="C25" s="21"/>
      <c r="D25" s="3"/>
    </row>
    <row r="26" spans="1:4" ht="15.75" x14ac:dyDescent="0.25">
      <c r="A26" s="3"/>
      <c r="B26" s="3"/>
      <c r="C26" s="3"/>
      <c r="D26" s="3"/>
    </row>
    <row r="27" spans="1:4" ht="15.75" x14ac:dyDescent="0.25">
      <c r="A27" s="3"/>
      <c r="B27" s="3"/>
      <c r="C27" s="3"/>
      <c r="D27" s="3"/>
    </row>
    <row r="28" spans="1:4" ht="15.75" x14ac:dyDescent="0.25">
      <c r="A28" s="3"/>
      <c r="B28" s="3"/>
      <c r="C28" s="3"/>
      <c r="D28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</vt:i4>
      </vt:variant>
    </vt:vector>
  </HeadingPairs>
  <TitlesOfParts>
    <vt:vector size="18" baseType="lpstr">
      <vt:lpstr>РЕЕСТР</vt:lpstr>
      <vt:lpstr>Пилипчук</vt:lpstr>
      <vt:lpstr>Кирста</vt:lpstr>
      <vt:lpstr>Сухін</vt:lpstr>
      <vt:lpstr>Сімашкевич</vt:lpstr>
      <vt:lpstr>Солодкий світ</vt:lpstr>
      <vt:lpstr>Васалатій</vt:lpstr>
      <vt:lpstr>Березюк</vt:lpstr>
      <vt:lpstr>Телеком</vt:lpstr>
      <vt:lpstr>РЕС</vt:lpstr>
      <vt:lpstr>Лебеда</vt:lpstr>
      <vt:lpstr>агробізнес</vt:lpstr>
      <vt:lpstr>Вінниця-Млин</vt:lpstr>
      <vt:lpstr>Богачук</vt:lpstr>
      <vt:lpstr>Никитенко</vt:lpstr>
      <vt:lpstr>777</vt:lpstr>
      <vt:lpstr>Веретільник</vt:lpstr>
      <vt:lpstr>РЕЕСТР!Область_печати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2019-08-06T08:41:48Z</dcterms:modified>
</cp:coreProperties>
</file>