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85"/>
  </bookViews>
  <sheets>
    <sheet name="Sheet" sheetId="1" r:id="rId1"/>
  </sheets>
  <definedNames>
    <definedName name="_xlnm._FilterDatabase" localSheetId="0">Sheet!$A$5:$P$11</definedName>
  </definedNames>
  <calcPr calcId="152511"/>
</workbook>
</file>

<file path=xl/calcChain.xml><?xml version="1.0" encoding="utf-8"?>
<calcChain xmlns="http://schemas.openxmlformats.org/spreadsheetml/2006/main">
  <c r="N23" i="1" l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<sst xmlns="http://schemas.openxmlformats.org/spreadsheetml/2006/main" count="166" uniqueCount="121">
  <si>
    <t>"Реконструкція водогону Д-325 мм по вул. Шумній від вул. Другетів до прохідної ФМК та по вул. Анкудінова від ФМК до транспортного мосту" в м. Ужгород (відновлення дорожнього покриття)</t>
  </si>
  <si>
    <t>03328362</t>
  </si>
  <si>
    <t>05517713</t>
  </si>
  <si>
    <t>2146727833</t>
  </si>
  <si>
    <t>2816711672</t>
  </si>
  <si>
    <t>2981816833</t>
  </si>
  <si>
    <t>31544492</t>
  </si>
  <si>
    <t>3263310117</t>
  </si>
  <si>
    <t>3332919832</t>
  </si>
  <si>
    <t>3342618705</t>
  </si>
  <si>
    <t>33438069</t>
  </si>
  <si>
    <t>34326137</t>
  </si>
  <si>
    <t>37493606</t>
  </si>
  <si>
    <t>37957855</t>
  </si>
  <si>
    <t>40121960</t>
  </si>
  <si>
    <t>40534689</t>
  </si>
  <si>
    <t>report.zakupki@prom.ua</t>
  </si>
  <si>
    <t>ЄДРПОУ переможця</t>
  </si>
  <si>
    <t>Ідентифікатор закупівлі</t>
  </si>
  <si>
    <t xml:space="preserve">Будівництво баскетбольного поля УЗОШ І-ІІІ ст. №19 по вул.Заньковецької,66 в м.Ужгород. (Завершення робіт)
</t>
  </si>
  <si>
    <t>Будівництво мультифункціонального майданчика для занять ігровими видами спорту в ЗОШ І-ІІІ ступенів №6 імені С.Гренджі-Донського по вул.Польовій в м.Ужгород</t>
  </si>
  <si>
    <t>Будівництво міні-котельні для ДНЗ №21 "Ластовічка" по вул.Тлехаса в м.Ужгород. (Завершення робіт).</t>
  </si>
  <si>
    <t>Виконання робіт по коригуванню проектно-кошторисної документації по об"єкту: "Комплекс будівель під спортивно-реабілітаційний центр інвалідів з ураженням опорно-рухового апарату та інвалідів-учасників антитерористичної операції по вул.Ф.Тихого, 13 б, у м.Ужгороді - реконструкція"</t>
  </si>
  <si>
    <t>Виконання робіт по розробці проектно-кошторисної документації по об"єкту: "Капітальний ремонт фасаду стаціонару МДКЛ по вул.Бращайків, 6"</t>
  </si>
  <si>
    <t>Звіт створено 2 січня о 10:02 з використанням http://zakupki.prom.ua</t>
  </si>
  <si>
    <t>КОМУНАЛЬНЕ ПІДПРИЄМСТВО "КОМУНАЛЬНЕ ШЛЯХОВО-ЕКСПЛУАТАЦІЙНЕ ПІДПРИЄМСТВО" УЖГОРОДСЬКОЇ МІСЬКОЇ РАДИ</t>
  </si>
  <si>
    <t>Капітальний ремонт актового залу будівлі ЗОШ №7 по вул. Дворжака</t>
  </si>
  <si>
    <t xml:space="preserve">Капітальний ремонт благоустрою території будівлі по вул.8 Березня, 46 В в м.Ужгород. (Завершення робіт).
</t>
  </si>
  <si>
    <t xml:space="preserve">Капітальний ремонт благоустрою території стадіону "Авангард" в м.Ужгород
</t>
  </si>
  <si>
    <t>Капітальний ремонт будівлі ДНЗ № 43 по вул. Дендеші в м. Ужгород</t>
  </si>
  <si>
    <t>Капітальний ремонт відділення судинної неврології ЦМКЛ по вул.Грибоєдова в м.Ужгород</t>
  </si>
  <si>
    <t>Капітальний ремонт зовнішньої та внутрішньої каналізаційної мережі будівлі ДНЗ №28 по вул.Добролюбова в м.Ужгород</t>
  </si>
  <si>
    <t>Капітальний ремонт покрівлі будівлі ДНЗ №8 "Дзвіночок"</t>
  </si>
  <si>
    <t>Капітальний ремонт приміщень будівлі по пл. Жупанатська, 3В</t>
  </si>
  <si>
    <t>ПРИВАТНЕ ПІДПРИЄМСТВО "ВІНДЕКОР"</t>
  </si>
  <si>
    <t>ПРИВАТНЕ ПІДПРИЄМСТВО "ПІРАМІДА-2005"</t>
  </si>
  <si>
    <t>Реконструкція водопровідної мережі D-100 по вул.С.Разіна в м.Ужгород</t>
  </si>
  <si>
    <t>Реконструкція зовнішнього освітлення території стадіону "Автомобіліст" по вул.Капушанська в м.Ужгород</t>
  </si>
  <si>
    <t xml:space="preserve">Реконструкція легкоатлетичного ядра стадіону «Авангард» в м.Ужгород (зовнішня каналізація)
</t>
  </si>
  <si>
    <t xml:space="preserve">Реконструкція спортивного майданчика НВК "Гармонія" вул.Доманинська, 263 в м.Ужгород. (Завершення робіт).
</t>
  </si>
  <si>
    <t>Славік Юрій Олександрович</t>
  </si>
  <si>
    <t>Список державних закупівель</t>
  </si>
  <si>
    <t xml:space="preserve">ТОВАРИСТВО З ОБМЕЖЕНОЮ ВІДПОВІДАЛЬНІСТЮ "АГРОПРОМБУД" </t>
  </si>
  <si>
    <t>ТОВАРИСТВО З ОБМЕЖЕНОЮ ВІДПОВІДАЛЬНІСТЮ "АГРОПРОМБУД" МУКАЧЕВО</t>
  </si>
  <si>
    <t>ТОВАРИСТВО З ОБМЕЖЕНОЮ ВІДПОВІДАЛЬНІСТЮ "ВЕРТИКАЛЬ-ПРОЕКТ"</t>
  </si>
  <si>
    <t>ТОВАРИСТВО З ОБМЕЖЕНОЮ ВІДПОВІДАЛЬНІСТЮ "МІШЕМ"</t>
  </si>
  <si>
    <t>ТОВАРИСТВО З ОБМЕЖЕНОЮ ВІДПОВІДАЛЬНІСТЮ "ПАНКОМ"</t>
  </si>
  <si>
    <t>ТОВАРИСТВО З ОБМЕЖЕНОЮ ВІДПОВІДАЛЬНІСТЮ "УНГВАР-ЕЛЕКТРО"</t>
  </si>
  <si>
    <t>ФОП Височанська В.В.</t>
  </si>
  <si>
    <t>ФОП КИНІВ ЄВГЕН ВАСИЛЬОВИЧ</t>
  </si>
  <si>
    <t>ФОП РУДЮК ЮРІЙ ВОЛОДИМИРОВИЧ</t>
  </si>
  <si>
    <t>ФОП Форгачі Михайло Іванович</t>
  </si>
  <si>
    <t>ФОП Шатров О.О.</t>
  </si>
  <si>
    <t>Якщо ви маєте пропозицію чи побажання щодо покращення цього звіту, напишіть нам, будь ласка:</t>
  </si>
  <si>
    <t>№</t>
  </si>
  <si>
    <t>Розпорядник бюджетних коштів</t>
  </si>
  <si>
    <t>Управління капітального будівництва Ужгородської міської ради</t>
  </si>
  <si>
    <t>ЄДРПОУ розпорядника бюджетних коштів</t>
  </si>
  <si>
    <t>Назва об"єкту</t>
  </si>
  <si>
    <t>Адреса</t>
  </si>
  <si>
    <t>м.Ужгород, вул.Тлехаса</t>
  </si>
  <si>
    <t>м.Ужгород, вул.Бращайків,6</t>
  </si>
  <si>
    <t>м.Ужгород, вул.Жупанатська, 3В</t>
  </si>
  <si>
    <t>м.Ужгород, вул.І.Франка,1</t>
  </si>
  <si>
    <t>м.Ужгород, вул.8 Березня, 46 В</t>
  </si>
  <si>
    <t>м.Ужгород, вул.Ф.Тихого, 13 б</t>
  </si>
  <si>
    <t>м.Ужгород, вул.Доманинська, 263</t>
  </si>
  <si>
    <t>м.Ужгород, вул.Заньковецької, 66</t>
  </si>
  <si>
    <t>м.Ужгород, вул.Капушанська</t>
  </si>
  <si>
    <t>м.Ужгород, вул.С.Разіна</t>
  </si>
  <si>
    <t>Опис робіт</t>
  </si>
  <si>
    <t>Координати</t>
  </si>
  <si>
    <t>Адреса 1</t>
  </si>
  <si>
    <t>Будівництво міні-котельні для ДНЗ (Завершення робіт).</t>
  </si>
  <si>
    <t>Виконання робіт по розробці проектно-кошторисної документації 
(фінансування робіт за рахунок коштів місцевого бюджету)</t>
  </si>
  <si>
    <t xml:space="preserve">Капітальний ремонт приміщень будівлі </t>
  </si>
  <si>
    <t xml:space="preserve">Капітальний ремонт будівлі ДНЗ </t>
  </si>
  <si>
    <t xml:space="preserve">Капітальний ремонт актового залу будівлі ЗОШ </t>
  </si>
  <si>
    <t xml:space="preserve">Капітальний ремонт благоустрою території стадіону "Авангард" 
</t>
  </si>
  <si>
    <t xml:space="preserve">Реконструкція легкоатлетичного ядра стадіону «Авангард» (зовнішня каналізація)
</t>
  </si>
  <si>
    <t>Капітальний ремонт благоустрою території (Завершення робіт)</t>
  </si>
  <si>
    <t>Виконання робіт по коригуванню проектно-кошторисної документації 
(фінансування робіт за рахунок коштів місцевого бюджету)</t>
  </si>
  <si>
    <t xml:space="preserve">Будівництво мультифункціонального майданчика 
</t>
  </si>
  <si>
    <t xml:space="preserve">Капітальний ремонт зовнішньої та внутрішньої каналізаційної мережі будівлі ДНЗ </t>
  </si>
  <si>
    <t>Реконструкція спортивного майданчика НВК (Завершення робіт)</t>
  </si>
  <si>
    <t>Будівництво баскетбольного поля (Завершення робіт)</t>
  </si>
  <si>
    <t xml:space="preserve">Реконструкція зовнішнього освітлення території стадіону "Автомобіліст" </t>
  </si>
  <si>
    <t xml:space="preserve">Реконструкція водопровідної мережі </t>
  </si>
  <si>
    <t xml:space="preserve">Капітальний ремонт покрівлі будівлі </t>
  </si>
  <si>
    <t>Капітальний ремонт відділення судинної неврології ЦМКЛ</t>
  </si>
  <si>
    <t>Вартість</t>
  </si>
  <si>
    <t>Дата початку</t>
  </si>
  <si>
    <t>Дата закінчення</t>
  </si>
  <si>
    <t>Гарантія</t>
  </si>
  <si>
    <t>Виконавець</t>
  </si>
  <si>
    <t>м.Ужгород, вул.Дендеші, 166</t>
  </si>
  <si>
    <t>48.603713, 22.330769</t>
  </si>
  <si>
    <t>48.604808, 22.276107</t>
  </si>
  <si>
    <t>48.613325, 22.298216</t>
  </si>
  <si>
    <t>48.625280, 22.292262</t>
  </si>
  <si>
    <t>48.614282, 22.272246</t>
  </si>
  <si>
    <t>м.Ужгород, вул.Грибоєдова, 20</t>
  </si>
  <si>
    <t>48.637935, 22.280045</t>
  </si>
  <si>
    <t>48.636605, 22.327408</t>
  </si>
  <si>
    <t>48.607100, 22.264963</t>
  </si>
  <si>
    <t>48.629658, 22.274743</t>
  </si>
  <si>
    <t>м.Ужгород, вул.Польова, 22</t>
  </si>
  <si>
    <t>48.613457, 22.295071</t>
  </si>
  <si>
    <t>м.Ужгород, вул.Дворжака, 41</t>
  </si>
  <si>
    <t>48.612690, 22.315228</t>
  </si>
  <si>
    <t>48.625103, 22.296204</t>
  </si>
  <si>
    <t>м.Ужгород, вул.Другетів</t>
  </si>
  <si>
    <t>48.628165, 22.308808            48.622911, 22.309364</t>
  </si>
  <si>
    <t>м.Ужгород, вул.Анкудінова</t>
  </si>
  <si>
    <t>48.622911, 22.309364         48.618557, 22.308132</t>
  </si>
  <si>
    <t>48.609808, 22.270086</t>
  </si>
  <si>
    <t>м.Ужгород, вул.Добролюбова, 4/а</t>
  </si>
  <si>
    <t>м.Ужгород, вул.М.Грушевського, 29А</t>
  </si>
  <si>
    <t>48.610236, 22.280633</t>
  </si>
  <si>
    <t>48.628056, 22.281669</t>
  </si>
  <si>
    <t>48.607212, 22.318493        48.602577, 22.323560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</si>
</sst>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13646762" TargetMode="External"/><Relationship Id="rId13" Type="http://schemas.openxmlformats.org/officeDocument/2006/relationships/hyperlink" Target="https://my.zakupki.prom.ua/remote/dispatcher/state_purchase_view/14229664" TargetMode="External"/><Relationship Id="rId18" Type="http://schemas.openxmlformats.org/officeDocument/2006/relationships/hyperlink" Target="https://my.zakupki.prom.ua/remote/dispatcher/state_purchase_view/14280944" TargetMode="External"/><Relationship Id="rId3" Type="http://schemas.openxmlformats.org/officeDocument/2006/relationships/hyperlink" Target="https://my.zakupki.prom.ua/remote/dispatcher/state_purchase_view/13528241" TargetMode="External"/><Relationship Id="rId7" Type="http://schemas.openxmlformats.org/officeDocument/2006/relationships/hyperlink" Target="https://my.zakupki.prom.ua/remote/dispatcher/state_purchase_view/13633925" TargetMode="External"/><Relationship Id="rId12" Type="http://schemas.openxmlformats.org/officeDocument/2006/relationships/hyperlink" Target="https://my.zakupki.prom.ua/remote/dispatcher/state_purchase_view/13995319" TargetMode="External"/><Relationship Id="rId17" Type="http://schemas.openxmlformats.org/officeDocument/2006/relationships/hyperlink" Target="mailto:report.zakupki@prom.ua" TargetMode="External"/><Relationship Id="rId2" Type="http://schemas.openxmlformats.org/officeDocument/2006/relationships/hyperlink" Target="https://my.zakupki.prom.ua/remote/dispatcher/state_purchase_view/13323619" TargetMode="External"/><Relationship Id="rId16" Type="http://schemas.openxmlformats.org/officeDocument/2006/relationships/hyperlink" Target="https://my.zakupki.prom.ua/remote/dispatcher/state_purchase_view/13838947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my.zakupki.prom.ua/remote/dispatcher/state_purchase_view/13271588" TargetMode="External"/><Relationship Id="rId6" Type="http://schemas.openxmlformats.org/officeDocument/2006/relationships/hyperlink" Target="https://my.zakupki.prom.ua/remote/dispatcher/state_purchase_view/13585047" TargetMode="External"/><Relationship Id="rId11" Type="http://schemas.openxmlformats.org/officeDocument/2006/relationships/hyperlink" Target="https://my.zakupki.prom.ua/remote/dispatcher/state_purchase_view/13841699" TargetMode="External"/><Relationship Id="rId5" Type="http://schemas.openxmlformats.org/officeDocument/2006/relationships/hyperlink" Target="https://my.zakupki.prom.ua/remote/dispatcher/state_purchase_view/13582488" TargetMode="External"/><Relationship Id="rId15" Type="http://schemas.openxmlformats.org/officeDocument/2006/relationships/hyperlink" Target="https://my.zakupki.prom.ua/remote/dispatcher/state_purchase_view/14232924" TargetMode="External"/><Relationship Id="rId10" Type="http://schemas.openxmlformats.org/officeDocument/2006/relationships/hyperlink" Target="https://my.zakupki.prom.ua/remote/dispatcher/state_purchase_view/13706022" TargetMode="External"/><Relationship Id="rId19" Type="http://schemas.openxmlformats.org/officeDocument/2006/relationships/hyperlink" Target="https://my.zakupki.prom.ua/remote/dispatcher/state_purchase_view/14234501" TargetMode="External"/><Relationship Id="rId4" Type="http://schemas.openxmlformats.org/officeDocument/2006/relationships/hyperlink" Target="https://my.zakupki.prom.ua/remote/dispatcher/state_purchase_view/13566294" TargetMode="External"/><Relationship Id="rId9" Type="http://schemas.openxmlformats.org/officeDocument/2006/relationships/hyperlink" Target="https://my.zakupki.prom.ua/remote/dispatcher/state_purchase_view/13650576" TargetMode="External"/><Relationship Id="rId14" Type="http://schemas.openxmlformats.org/officeDocument/2006/relationships/hyperlink" Target="https://my.zakupki.prom.ua/remote/dispatcher/state_purchase_view/14233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pane ySplit="5" topLeftCell="A6" activePane="bottomLeft" state="frozen"/>
      <selection pane="bottomLeft" activeCell="F22" sqref="F22"/>
    </sheetView>
  </sheetViews>
  <sheetFormatPr defaultColWidth="11.42578125" defaultRowHeight="15" x14ac:dyDescent="0.25"/>
  <cols>
    <col min="1" max="1" width="5"/>
    <col min="2" max="2" width="31.140625" style="5" customWidth="1"/>
    <col min="3" max="3" width="12.7109375" customWidth="1"/>
    <col min="4" max="4" width="35" style="5"/>
    <col min="5" max="5" width="22" style="5" customWidth="1"/>
    <col min="6" max="6" width="19.28515625" customWidth="1"/>
    <col min="7" max="7" width="15.85546875" customWidth="1"/>
    <col min="8" max="8" width="19.140625" customWidth="1"/>
    <col min="9" max="9" width="35" style="5"/>
    <col min="11" max="11" width="10"/>
    <col min="12" max="12" width="14.85546875" customWidth="1"/>
    <col min="13" max="13" width="12.140625" customWidth="1"/>
    <col min="14" max="14" width="21.42578125" customWidth="1"/>
    <col min="15" max="15" width="20" style="7"/>
    <col min="16" max="16" width="15" style="9"/>
  </cols>
  <sheetData>
    <row r="1" spans="1:16" x14ac:dyDescent="0.25">
      <c r="A1" s="1" t="s">
        <v>53</v>
      </c>
    </row>
    <row r="2" spans="1:16" x14ac:dyDescent="0.25">
      <c r="A2" s="2" t="s">
        <v>16</v>
      </c>
    </row>
    <row r="4" spans="1:16" ht="15.75" thickBot="1" x14ac:dyDescent="0.3">
      <c r="A4" s="1" t="s">
        <v>41</v>
      </c>
    </row>
    <row r="5" spans="1:16" ht="52.5" thickBot="1" x14ac:dyDescent="0.3">
      <c r="A5" s="3" t="s">
        <v>54</v>
      </c>
      <c r="B5" s="3" t="s">
        <v>55</v>
      </c>
      <c r="C5" s="3" t="s">
        <v>57</v>
      </c>
      <c r="D5" s="3" t="s">
        <v>58</v>
      </c>
      <c r="E5" s="3" t="s">
        <v>59</v>
      </c>
      <c r="F5" s="3" t="s">
        <v>71</v>
      </c>
      <c r="G5" s="3" t="s">
        <v>72</v>
      </c>
      <c r="H5" s="3" t="s">
        <v>71</v>
      </c>
      <c r="I5" s="3" t="s">
        <v>70</v>
      </c>
      <c r="J5" s="3" t="s">
        <v>90</v>
      </c>
      <c r="K5" s="3" t="s">
        <v>91</v>
      </c>
      <c r="L5" s="3" t="s">
        <v>92</v>
      </c>
      <c r="M5" s="3" t="s">
        <v>93</v>
      </c>
      <c r="N5" s="3" t="s">
        <v>18</v>
      </c>
      <c r="O5" s="3" t="s">
        <v>94</v>
      </c>
      <c r="P5" s="3" t="s">
        <v>17</v>
      </c>
    </row>
    <row r="6" spans="1:16" ht="39" x14ac:dyDescent="0.25">
      <c r="A6" s="4">
        <v>1</v>
      </c>
      <c r="B6" s="6" t="s">
        <v>56</v>
      </c>
      <c r="C6" s="1" t="s">
        <v>2</v>
      </c>
      <c r="D6" s="8" t="s">
        <v>21</v>
      </c>
      <c r="E6" s="16" t="s">
        <v>60</v>
      </c>
      <c r="F6" s="16" t="s">
        <v>104</v>
      </c>
      <c r="G6" s="16"/>
      <c r="H6" s="16"/>
      <c r="I6" s="8" t="s">
        <v>73</v>
      </c>
      <c r="J6" s="11">
        <v>142485</v>
      </c>
      <c r="K6" s="12">
        <v>43823</v>
      </c>
      <c r="L6" s="13">
        <v>43830</v>
      </c>
      <c r="M6" s="14"/>
      <c r="N6" s="15" t="str">
        <f>HYPERLINK("https://my.zakupki.prom.ua/remote/dispatcher/state_purchase_view/14280944", "UA-2019-12-24-001506-b")</f>
        <v>UA-2019-12-24-001506-b</v>
      </c>
      <c r="O6" s="8" t="s">
        <v>52</v>
      </c>
      <c r="P6" s="10" t="s">
        <v>4</v>
      </c>
    </row>
    <row r="7" spans="1:16" ht="51" x14ac:dyDescent="0.25">
      <c r="A7" s="4">
        <v>2</v>
      </c>
      <c r="B7" s="6" t="s">
        <v>56</v>
      </c>
      <c r="C7" s="1" t="s">
        <v>2</v>
      </c>
      <c r="D7" s="8" t="s">
        <v>23</v>
      </c>
      <c r="E7" s="16" t="s">
        <v>61</v>
      </c>
      <c r="F7" s="16" t="s">
        <v>99</v>
      </c>
      <c r="G7" s="16"/>
      <c r="H7" s="16"/>
      <c r="I7" s="8" t="s">
        <v>74</v>
      </c>
      <c r="J7" s="11">
        <v>111586.26</v>
      </c>
      <c r="K7" s="12">
        <v>43820</v>
      </c>
      <c r="L7" s="13">
        <v>43830</v>
      </c>
      <c r="M7" s="14"/>
      <c r="N7" s="15" t="str">
        <f>HYPERLINK("https://my.zakupki.prom.ua/remote/dispatcher/state_purchase_view/14234501", "UA-2019-12-21-003601-b")</f>
        <v>UA-2019-12-21-003601-b</v>
      </c>
      <c r="O7" s="8" t="s">
        <v>48</v>
      </c>
      <c r="P7" s="10" t="s">
        <v>9</v>
      </c>
    </row>
    <row r="8" spans="1:16" ht="39" x14ac:dyDescent="0.25">
      <c r="A8" s="4">
        <v>3</v>
      </c>
      <c r="B8" s="6" t="s">
        <v>56</v>
      </c>
      <c r="C8" s="1" t="s">
        <v>2</v>
      </c>
      <c r="D8" s="8" t="s">
        <v>33</v>
      </c>
      <c r="E8" s="16" t="s">
        <v>62</v>
      </c>
      <c r="F8" s="16" t="s">
        <v>110</v>
      </c>
      <c r="G8" s="16"/>
      <c r="H8" s="16"/>
      <c r="I8" s="8" t="s">
        <v>75</v>
      </c>
      <c r="J8" s="11">
        <v>267738</v>
      </c>
      <c r="K8" s="12">
        <v>43820</v>
      </c>
      <c r="L8" s="13">
        <v>43830</v>
      </c>
      <c r="M8" s="14"/>
      <c r="N8" s="15" t="str">
        <f>HYPERLINK("https://my.zakupki.prom.ua/remote/dispatcher/state_purchase_view/14233494", "UA-2019-12-21-003243-b")</f>
        <v>UA-2019-12-21-003243-b</v>
      </c>
      <c r="O8" s="8" t="s">
        <v>34</v>
      </c>
      <c r="P8" s="10" t="s">
        <v>11</v>
      </c>
    </row>
    <row r="9" spans="1:16" ht="39" x14ac:dyDescent="0.25">
      <c r="A9" s="4">
        <v>4</v>
      </c>
      <c r="B9" s="6" t="s">
        <v>56</v>
      </c>
      <c r="C9" s="1" t="s">
        <v>2</v>
      </c>
      <c r="D9" s="8" t="s">
        <v>29</v>
      </c>
      <c r="E9" s="16" t="s">
        <v>95</v>
      </c>
      <c r="F9" s="16" t="s">
        <v>96</v>
      </c>
      <c r="G9" s="16"/>
      <c r="H9" s="16"/>
      <c r="I9" s="8" t="s">
        <v>76</v>
      </c>
      <c r="J9" s="11">
        <v>471495</v>
      </c>
      <c r="K9" s="12">
        <v>43820</v>
      </c>
      <c r="L9" s="13">
        <v>43830</v>
      </c>
      <c r="M9" s="14"/>
      <c r="N9" s="15" t="str">
        <f>HYPERLINK("https://my.zakupki.prom.ua/remote/dispatcher/state_purchase_view/14232924", "UA-2019-12-21-003054-b")</f>
        <v>UA-2019-12-21-003054-b</v>
      </c>
      <c r="O9" s="8" t="s">
        <v>40</v>
      </c>
      <c r="P9" s="10" t="s">
        <v>7</v>
      </c>
    </row>
    <row r="10" spans="1:16" ht="27" customHeight="1" x14ac:dyDescent="0.25">
      <c r="A10" s="4">
        <v>5</v>
      </c>
      <c r="B10" s="6" t="s">
        <v>56</v>
      </c>
      <c r="C10" s="1" t="s">
        <v>2</v>
      </c>
      <c r="D10" s="8" t="s">
        <v>26</v>
      </c>
      <c r="E10" s="16" t="s">
        <v>108</v>
      </c>
      <c r="F10" s="16" t="s">
        <v>109</v>
      </c>
      <c r="G10" s="16"/>
      <c r="H10" s="16"/>
      <c r="I10" s="8" t="s">
        <v>77</v>
      </c>
      <c r="J10" s="11">
        <v>152148.6</v>
      </c>
      <c r="K10" s="12">
        <v>43820</v>
      </c>
      <c r="L10" s="13">
        <v>43830</v>
      </c>
      <c r="M10" s="14"/>
      <c r="N10" s="15" t="str">
        <f>HYPERLINK("https://my.zakupki.prom.ua/remote/dispatcher/state_purchase_view/14229664", "UA-2019-12-21-001880-b")</f>
        <v>UA-2019-12-21-001880-b</v>
      </c>
      <c r="O10" s="8" t="s">
        <v>43</v>
      </c>
      <c r="P10" s="10" t="s">
        <v>13</v>
      </c>
    </row>
    <row r="11" spans="1:16" ht="63.75" x14ac:dyDescent="0.25">
      <c r="A11" s="4">
        <v>6</v>
      </c>
      <c r="B11" s="6" t="s">
        <v>56</v>
      </c>
      <c r="C11" s="1" t="s">
        <v>2</v>
      </c>
      <c r="D11" s="8" t="s">
        <v>28</v>
      </c>
      <c r="E11" s="16" t="s">
        <v>63</v>
      </c>
      <c r="F11" s="16" t="s">
        <v>105</v>
      </c>
      <c r="G11" s="16"/>
      <c r="H11" s="16"/>
      <c r="I11" s="8" t="s">
        <v>78</v>
      </c>
      <c r="J11" s="11">
        <v>150000</v>
      </c>
      <c r="K11" s="12">
        <v>43810</v>
      </c>
      <c r="L11" s="13">
        <v>44196</v>
      </c>
      <c r="M11" s="14"/>
      <c r="N11" s="15" t="str">
        <f>HYPERLINK("https://my.zakupki.prom.ua/remote/dispatcher/state_purchase_view/13995319", "UA-2019-12-11-003000-b")</f>
        <v>UA-2019-12-11-003000-b</v>
      </c>
      <c r="O11" s="8" t="s">
        <v>45</v>
      </c>
      <c r="P11" s="10" t="s">
        <v>14</v>
      </c>
    </row>
    <row r="12" spans="1:16" ht="51" x14ac:dyDescent="0.25">
      <c r="A12" s="4">
        <v>7</v>
      </c>
      <c r="B12" s="6" t="s">
        <v>56</v>
      </c>
      <c r="C12" s="1" t="s">
        <v>2</v>
      </c>
      <c r="D12" s="8" t="s">
        <v>38</v>
      </c>
      <c r="E12" s="16" t="s">
        <v>63</v>
      </c>
      <c r="F12" s="16" t="s">
        <v>105</v>
      </c>
      <c r="G12" s="16"/>
      <c r="H12" s="16"/>
      <c r="I12" s="8" t="s">
        <v>79</v>
      </c>
      <c r="J12" s="11">
        <v>471516</v>
      </c>
      <c r="K12" s="12">
        <v>43802</v>
      </c>
      <c r="L12" s="13">
        <v>43830</v>
      </c>
      <c r="M12" s="14"/>
      <c r="N12" s="15" t="str">
        <f>HYPERLINK("https://my.zakupki.prom.ua/remote/dispatcher/state_purchase_view/13841699", "UA-2019-12-03-004874-b")</f>
        <v>UA-2019-12-03-004874-b</v>
      </c>
      <c r="O12" s="8" t="s">
        <v>46</v>
      </c>
      <c r="P12" s="10" t="s">
        <v>6</v>
      </c>
    </row>
    <row r="13" spans="1:16" ht="51" x14ac:dyDescent="0.25">
      <c r="A13" s="4">
        <v>8</v>
      </c>
      <c r="B13" s="6" t="s">
        <v>56</v>
      </c>
      <c r="C13" s="1" t="s">
        <v>2</v>
      </c>
      <c r="D13" s="8" t="s">
        <v>27</v>
      </c>
      <c r="E13" s="16" t="s">
        <v>64</v>
      </c>
      <c r="F13" s="16" t="s">
        <v>97</v>
      </c>
      <c r="G13" s="16"/>
      <c r="H13" s="16"/>
      <c r="I13" s="8" t="s">
        <v>80</v>
      </c>
      <c r="J13" s="11">
        <v>94673</v>
      </c>
      <c r="K13" s="12">
        <v>43802</v>
      </c>
      <c r="L13" s="13">
        <v>43830</v>
      </c>
      <c r="M13" s="14"/>
      <c r="N13" s="15" t="str">
        <f>HYPERLINK("https://my.zakupki.prom.ua/remote/dispatcher/state_purchase_view/13838947", "UA-2019-12-03-004153-b")</f>
        <v>UA-2019-12-03-004153-b</v>
      </c>
      <c r="O13" s="8" t="s">
        <v>51</v>
      </c>
      <c r="P13" s="10" t="s">
        <v>3</v>
      </c>
    </row>
    <row r="14" spans="1:16" ht="114.75" x14ac:dyDescent="0.25">
      <c r="A14" s="4">
        <v>9</v>
      </c>
      <c r="B14" s="6" t="s">
        <v>56</v>
      </c>
      <c r="C14" s="1" t="s">
        <v>2</v>
      </c>
      <c r="D14" s="8" t="s">
        <v>22</v>
      </c>
      <c r="E14" s="16" t="s">
        <v>65</v>
      </c>
      <c r="F14" s="16" t="s">
        <v>98</v>
      </c>
      <c r="G14" s="16"/>
      <c r="H14" s="16"/>
      <c r="I14" s="8" t="s">
        <v>81</v>
      </c>
      <c r="J14" s="11">
        <v>554210</v>
      </c>
      <c r="K14" s="12">
        <v>43794</v>
      </c>
      <c r="L14" s="13">
        <v>44196</v>
      </c>
      <c r="M14" s="14"/>
      <c r="N14" s="15" t="str">
        <f>HYPERLINK("https://my.zakupki.prom.ua/remote/dispatcher/state_purchase_view/13706022", "UA-2019-11-25-001260-b")</f>
        <v>UA-2019-11-25-001260-b</v>
      </c>
      <c r="O14" s="8" t="s">
        <v>44</v>
      </c>
      <c r="P14" s="10" t="s">
        <v>12</v>
      </c>
    </row>
    <row r="15" spans="1:16" ht="63.75" x14ac:dyDescent="0.25">
      <c r="A15" s="4">
        <v>10</v>
      </c>
      <c r="B15" s="6" t="s">
        <v>56</v>
      </c>
      <c r="C15" s="1" t="s">
        <v>2</v>
      </c>
      <c r="D15" s="8" t="s">
        <v>20</v>
      </c>
      <c r="E15" s="16" t="s">
        <v>106</v>
      </c>
      <c r="F15" s="16" t="s">
        <v>107</v>
      </c>
      <c r="G15" s="16"/>
      <c r="H15" s="16"/>
      <c r="I15" s="8" t="s">
        <v>82</v>
      </c>
      <c r="J15" s="11">
        <v>1483448.4</v>
      </c>
      <c r="K15" s="12">
        <v>43789</v>
      </c>
      <c r="L15" s="13">
        <v>44196</v>
      </c>
      <c r="M15" s="14"/>
      <c r="N15" s="15" t="str">
        <f>HYPERLINK("https://my.zakupki.prom.ua/remote/dispatcher/state_purchase_view/13650576", "UA-2019-11-20-002010-b")</f>
        <v>UA-2019-11-20-002010-b</v>
      </c>
      <c r="O15" s="8" t="s">
        <v>43</v>
      </c>
      <c r="P15" s="10" t="s">
        <v>13</v>
      </c>
    </row>
    <row r="16" spans="1:16" ht="51" x14ac:dyDescent="0.25">
      <c r="A16" s="4">
        <v>11</v>
      </c>
      <c r="B16" s="6" t="s">
        <v>56</v>
      </c>
      <c r="C16" s="1" t="s">
        <v>2</v>
      </c>
      <c r="D16" s="8" t="s">
        <v>31</v>
      </c>
      <c r="E16" s="16" t="s">
        <v>116</v>
      </c>
      <c r="F16" s="16" t="s">
        <v>119</v>
      </c>
      <c r="G16" s="16"/>
      <c r="H16" s="16"/>
      <c r="I16" s="8" t="s">
        <v>83</v>
      </c>
      <c r="J16" s="11">
        <v>1451709</v>
      </c>
      <c r="K16" s="12">
        <v>43789</v>
      </c>
      <c r="L16" s="13">
        <v>44196</v>
      </c>
      <c r="M16" s="14"/>
      <c r="N16" s="15" t="str">
        <f>HYPERLINK("https://my.zakupki.prom.ua/remote/dispatcher/state_purchase_view/13646762", "UA-2019-11-20-001381-b")</f>
        <v>UA-2019-11-20-001381-b</v>
      </c>
      <c r="O16" s="8" t="s">
        <v>49</v>
      </c>
      <c r="P16" s="10" t="s">
        <v>5</v>
      </c>
    </row>
    <row r="17" spans="1:16" ht="75.75" customHeight="1" x14ac:dyDescent="0.25">
      <c r="A17" s="4">
        <v>12</v>
      </c>
      <c r="B17" s="6" t="s">
        <v>56</v>
      </c>
      <c r="C17" s="1" t="s">
        <v>2</v>
      </c>
      <c r="D17" s="8" t="s">
        <v>0</v>
      </c>
      <c r="E17" s="16" t="s">
        <v>111</v>
      </c>
      <c r="F17" s="16" t="s">
        <v>112</v>
      </c>
      <c r="G17" s="16" t="s">
        <v>113</v>
      </c>
      <c r="H17" s="16" t="s">
        <v>114</v>
      </c>
      <c r="I17" s="8" t="s">
        <v>0</v>
      </c>
      <c r="J17" s="11">
        <v>43960</v>
      </c>
      <c r="K17" s="12">
        <v>43788</v>
      </c>
      <c r="L17" s="13">
        <v>43830</v>
      </c>
      <c r="M17" s="14"/>
      <c r="N17" s="15" t="str">
        <f>HYPERLINK("https://my.zakupki.prom.ua/remote/dispatcher/state_purchase_view/13633925", "UA-2019-11-19-003000-b")</f>
        <v>UA-2019-11-19-003000-b</v>
      </c>
      <c r="O17" s="8" t="s">
        <v>25</v>
      </c>
      <c r="P17" s="10" t="s">
        <v>1</v>
      </c>
    </row>
    <row r="18" spans="1:16" ht="51" x14ac:dyDescent="0.25">
      <c r="A18" s="4">
        <v>13</v>
      </c>
      <c r="B18" s="6" t="s">
        <v>56</v>
      </c>
      <c r="C18" s="1" t="s">
        <v>2</v>
      </c>
      <c r="D18" s="8" t="s">
        <v>39</v>
      </c>
      <c r="E18" s="16" t="s">
        <v>66</v>
      </c>
      <c r="F18" s="16" t="s">
        <v>103</v>
      </c>
      <c r="G18" s="16"/>
      <c r="H18" s="16"/>
      <c r="I18" s="8" t="s">
        <v>84</v>
      </c>
      <c r="J18" s="11">
        <v>551292.14</v>
      </c>
      <c r="K18" s="12">
        <v>43784</v>
      </c>
      <c r="L18" s="13">
        <v>43830</v>
      </c>
      <c r="M18" s="14"/>
      <c r="N18" s="15" t="str">
        <f>HYPERLINK("https://my.zakupki.prom.ua/remote/dispatcher/state_purchase_view/13585047", "UA-2019-11-15-001416-b")</f>
        <v>UA-2019-11-15-001416-b</v>
      </c>
      <c r="O18" s="8" t="s">
        <v>50</v>
      </c>
      <c r="P18" s="10" t="s">
        <v>8</v>
      </c>
    </row>
    <row r="19" spans="1:16" ht="51" x14ac:dyDescent="0.25">
      <c r="A19" s="4">
        <v>14</v>
      </c>
      <c r="B19" s="6" t="s">
        <v>56</v>
      </c>
      <c r="C19" s="1" t="s">
        <v>2</v>
      </c>
      <c r="D19" s="8" t="s">
        <v>19</v>
      </c>
      <c r="E19" s="16" t="s">
        <v>67</v>
      </c>
      <c r="F19" s="16" t="s">
        <v>115</v>
      </c>
      <c r="G19" s="16"/>
      <c r="H19" s="16"/>
      <c r="I19" s="8" t="s">
        <v>85</v>
      </c>
      <c r="J19" s="11">
        <v>562036.92000000004</v>
      </c>
      <c r="K19" s="12">
        <v>43784</v>
      </c>
      <c r="L19" s="13">
        <v>44196</v>
      </c>
      <c r="M19" s="14"/>
      <c r="N19" s="15" t="str">
        <f>HYPERLINK("https://my.zakupki.prom.ua/remote/dispatcher/state_purchase_view/13582488", "UA-2019-11-15-001044-b")</f>
        <v>UA-2019-11-15-001044-b</v>
      </c>
      <c r="O19" s="8" t="s">
        <v>50</v>
      </c>
      <c r="P19" s="10" t="s">
        <v>8</v>
      </c>
    </row>
    <row r="20" spans="1:16" ht="51" x14ac:dyDescent="0.25">
      <c r="A20" s="4">
        <v>15</v>
      </c>
      <c r="B20" s="6" t="s">
        <v>56</v>
      </c>
      <c r="C20" s="1" t="s">
        <v>2</v>
      </c>
      <c r="D20" s="8" t="s">
        <v>37</v>
      </c>
      <c r="E20" s="16" t="s">
        <v>68</v>
      </c>
      <c r="F20" s="16" t="s">
        <v>100</v>
      </c>
      <c r="G20" s="16"/>
      <c r="H20" s="16"/>
      <c r="I20" s="8" t="s">
        <v>86</v>
      </c>
      <c r="J20" s="11">
        <v>158986.79999999999</v>
      </c>
      <c r="K20" s="12">
        <v>43783</v>
      </c>
      <c r="L20" s="13">
        <v>43830</v>
      </c>
      <c r="M20" s="14"/>
      <c r="N20" s="15" t="str">
        <f>HYPERLINK("https://my.zakupki.prom.ua/remote/dispatcher/state_purchase_view/13566294", "UA-2019-11-14-001540-b")</f>
        <v>UA-2019-11-14-001540-b</v>
      </c>
      <c r="O20" s="8" t="s">
        <v>47</v>
      </c>
      <c r="P20" s="10" t="s">
        <v>15</v>
      </c>
    </row>
    <row r="21" spans="1:16" ht="51" x14ac:dyDescent="0.25">
      <c r="A21" s="4">
        <v>16</v>
      </c>
      <c r="B21" s="6" t="s">
        <v>56</v>
      </c>
      <c r="C21" s="1" t="s">
        <v>2</v>
      </c>
      <c r="D21" s="8" t="s">
        <v>36</v>
      </c>
      <c r="E21" s="16" t="s">
        <v>69</v>
      </c>
      <c r="F21" s="16" t="s">
        <v>120</v>
      </c>
      <c r="G21" s="16"/>
      <c r="H21" s="16"/>
      <c r="I21" s="8" t="s">
        <v>87</v>
      </c>
      <c r="J21" s="11">
        <v>910994.4</v>
      </c>
      <c r="K21" s="12">
        <v>43781</v>
      </c>
      <c r="L21" s="13">
        <v>44196</v>
      </c>
      <c r="M21" s="14"/>
      <c r="N21" s="15" t="str">
        <f>HYPERLINK("https://my.zakupki.prom.ua/remote/dispatcher/state_purchase_view/13528241", "UA-2019-11-12-001769-b")</f>
        <v>UA-2019-11-12-001769-b</v>
      </c>
      <c r="O21" s="8" t="s">
        <v>46</v>
      </c>
      <c r="P21" s="10" t="s">
        <v>6</v>
      </c>
    </row>
    <row r="22" spans="1:16" ht="39" x14ac:dyDescent="0.25">
      <c r="A22" s="4">
        <v>17</v>
      </c>
      <c r="B22" s="6" t="s">
        <v>56</v>
      </c>
      <c r="C22" s="1" t="s">
        <v>2</v>
      </c>
      <c r="D22" s="8" t="s">
        <v>32</v>
      </c>
      <c r="E22" s="16" t="s">
        <v>117</v>
      </c>
      <c r="F22" s="16" t="s">
        <v>118</v>
      </c>
      <c r="G22" s="16"/>
      <c r="H22" s="16"/>
      <c r="I22" s="8" t="s">
        <v>88</v>
      </c>
      <c r="J22" s="11">
        <v>1384931</v>
      </c>
      <c r="K22" s="12">
        <v>43763</v>
      </c>
      <c r="L22" s="13">
        <v>44196</v>
      </c>
      <c r="M22" s="14"/>
      <c r="N22" s="15" t="str">
        <f>HYPERLINK("https://my.zakupki.prom.ua/remote/dispatcher/state_purchase_view/13323619", "UA-2019-10-25-001488-b")</f>
        <v>UA-2019-10-25-001488-b</v>
      </c>
      <c r="O22" s="8" t="s">
        <v>35</v>
      </c>
      <c r="P22" s="10" t="s">
        <v>10</v>
      </c>
    </row>
    <row r="23" spans="1:16" ht="51" x14ac:dyDescent="0.25">
      <c r="A23" s="4">
        <v>18</v>
      </c>
      <c r="B23" s="6" t="s">
        <v>56</v>
      </c>
      <c r="C23" s="1" t="s">
        <v>2</v>
      </c>
      <c r="D23" s="8" t="s">
        <v>30</v>
      </c>
      <c r="E23" s="16" t="s">
        <v>101</v>
      </c>
      <c r="F23" s="16" t="s">
        <v>102</v>
      </c>
      <c r="G23" s="16"/>
      <c r="H23" s="16"/>
      <c r="I23" s="8" t="s">
        <v>89</v>
      </c>
      <c r="J23" s="11">
        <v>268102.8</v>
      </c>
      <c r="K23" s="12">
        <v>43760</v>
      </c>
      <c r="L23" s="13">
        <v>44196</v>
      </c>
      <c r="M23" s="14"/>
      <c r="N23" s="15" t="str">
        <f>HYPERLINK("https://my.zakupki.prom.ua/remote/dispatcher/state_purchase_view/13271588", "UA-2019-10-22-003749-b")</f>
        <v>UA-2019-10-22-003749-b</v>
      </c>
      <c r="O23" s="8" t="s">
        <v>42</v>
      </c>
      <c r="P23" s="10" t="s">
        <v>13</v>
      </c>
    </row>
    <row r="24" spans="1:16" x14ac:dyDescent="0.25">
      <c r="A24" s="1" t="s">
        <v>24</v>
      </c>
    </row>
  </sheetData>
  <autoFilter ref="A5:P11"/>
  <hyperlinks>
    <hyperlink ref="N23" r:id="rId1" display="https://my.zakupki.prom.ua/remote/dispatcher/state_purchase_view/13271588"/>
    <hyperlink ref="N22" r:id="rId2" display="https://my.zakupki.prom.ua/remote/dispatcher/state_purchase_view/13323619"/>
    <hyperlink ref="N21" r:id="rId3" display="https://my.zakupki.prom.ua/remote/dispatcher/state_purchase_view/13528241"/>
    <hyperlink ref="N20" r:id="rId4" display="https://my.zakupki.prom.ua/remote/dispatcher/state_purchase_view/13566294"/>
    <hyperlink ref="N19" r:id="rId5" display="https://my.zakupki.prom.ua/remote/dispatcher/state_purchase_view/13582488"/>
    <hyperlink ref="N18" r:id="rId6" display="https://my.zakupki.prom.ua/remote/dispatcher/state_purchase_view/13585047"/>
    <hyperlink ref="N17" r:id="rId7" display="https://my.zakupki.prom.ua/remote/dispatcher/state_purchase_view/13633925"/>
    <hyperlink ref="N16" r:id="rId8" display="https://my.zakupki.prom.ua/remote/dispatcher/state_purchase_view/13646762"/>
    <hyperlink ref="N15" r:id="rId9" display="https://my.zakupki.prom.ua/remote/dispatcher/state_purchase_view/13650576"/>
    <hyperlink ref="N14" r:id="rId10" display="https://my.zakupki.prom.ua/remote/dispatcher/state_purchase_view/13706022"/>
    <hyperlink ref="N12" r:id="rId11" display="https://my.zakupki.prom.ua/remote/dispatcher/state_purchase_view/13841699"/>
    <hyperlink ref="N11" r:id="rId12" display="https://my.zakupki.prom.ua/remote/dispatcher/state_purchase_view/13995319"/>
    <hyperlink ref="N10" r:id="rId13" display="https://my.zakupki.prom.ua/remote/dispatcher/state_purchase_view/14229664"/>
    <hyperlink ref="N8" r:id="rId14" display="https://my.zakupki.prom.ua/remote/dispatcher/state_purchase_view/14233494"/>
    <hyperlink ref="N9" r:id="rId15" display="https://my.zakupki.prom.ua/remote/dispatcher/state_purchase_view/14232924"/>
    <hyperlink ref="N13" r:id="rId16" display="https://my.zakupki.prom.ua/remote/dispatcher/state_purchase_view/13838947"/>
    <hyperlink ref="A2" r:id="rId17" display="mailto:report.zakupki@prom.ua"/>
    <hyperlink ref="N6" r:id="rId18" display="https://my.zakupki.prom.ua/remote/dispatcher/state_purchase_view/14280944"/>
    <hyperlink ref="N7" r:id="rId19" display="https://my.zakupki.prom.ua/remote/dispatcher/state_purchase_view/14234501"/>
  </hyperlinks>
  <pageMargins left="0.75" right="0.75" top="1" bottom="1" header="0.5" footer="0.5"/>
  <pageSetup paperSize="9" orientation="portrait" verticalDpi="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Sheet!_ФильтрБазыДанных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Пользователь Windows</cp:lastModifiedBy>
  <dcterms:created xsi:type="dcterms:W3CDTF">2020-01-02T10:02:26Z</dcterms:created>
  <dcterms:modified xsi:type="dcterms:W3CDTF">2020-01-03T09:31:46Z</dcterms:modified>
  <cp:category/>
</cp:coreProperties>
</file>