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На висвітлення 2024 рік\Рік 2024\Булинок дитини\"/>
    </mc:Choice>
  </mc:AlternateContent>
  <bookViews>
    <workbookView xWindow="0" yWindow="1545" windowWidth="12000" windowHeight="6420" tabRatio="915"/>
  </bookViews>
  <sheets>
    <sheet name="Осн. фін. пок." sheetId="14"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[7]Inform!$E$6</definedName>
    <definedName name="ClDate_21">[8]Inform!$E$6</definedName>
    <definedName name="ClDate_25">[8]Inform!$E$6</definedName>
    <definedName name="ClDate_6">[9]Inform!$E$6</definedName>
    <definedName name="CompName">[7]Inform!$F$2</definedName>
    <definedName name="CompName_21">[8]Inform!$F$2</definedName>
    <definedName name="CompName_25">[8]Inform!$F$2</definedName>
    <definedName name="CompName_6">[9]Inform!$F$2</definedName>
    <definedName name="CompNameE">[7]Inform!$G$2</definedName>
    <definedName name="CompNameE_21">[8]Inform!$G$2</definedName>
    <definedName name="CompNameE_25">[8]Inform!$G$2</definedName>
    <definedName name="CompNameE_6">[9]Inform!$G$2</definedName>
    <definedName name="Cost_Category_National_ID">#REF!</definedName>
    <definedName name="Cе511">#REF!</definedName>
    <definedName name="d">'[10]МТР Газ України'!$B$4</definedName>
    <definedName name="dCPIb">[11]попер_роз!#REF!</definedName>
    <definedName name="dPPIb">[11]попер_роз!#REF!</definedName>
    <definedName name="ds">'[12]7  Інші витрати'!#REF!</definedName>
    <definedName name="Fact_Type_ID">#REF!</definedName>
    <definedName name="G">'[13]МТР Газ України'!$B$1</definedName>
    <definedName name="ij1sssss">'[14]7  Інші витрати'!#REF!</definedName>
    <definedName name="LastItem">[15]Лист1!$A$1</definedName>
    <definedName name="Load">'[16]МТР Газ України'!$B$4</definedName>
    <definedName name="Load_ID">'[17]МТР Газ України'!$B$4</definedName>
    <definedName name="Load_ID_10">'[18]7  Інші витрати'!#REF!</definedName>
    <definedName name="Load_ID_11">'[19]МТР Газ України'!$B$4</definedName>
    <definedName name="Load_ID_12">'[19]МТР Газ України'!$B$4</definedName>
    <definedName name="Load_ID_13">'[19]МТР Газ України'!$B$4</definedName>
    <definedName name="Load_ID_14">'[19]МТР Газ України'!$B$4</definedName>
    <definedName name="Load_ID_15">'[19]МТР Газ України'!$B$4</definedName>
    <definedName name="Load_ID_16">'[19]МТР Газ України'!$B$4</definedName>
    <definedName name="Load_ID_17">'[19]МТР Газ України'!$B$4</definedName>
    <definedName name="Load_ID_18">'[20]МТР Газ України'!$B$4</definedName>
    <definedName name="Load_ID_19">'[21]МТР Газ України'!$B$4</definedName>
    <definedName name="Load_ID_20">'[20]МТР Газ України'!$B$4</definedName>
    <definedName name="Load_ID_200">'[16]МТР Газ України'!$B$4</definedName>
    <definedName name="Load_ID_21">'[22]МТР Газ України'!$B$4</definedName>
    <definedName name="Load_ID_23">'[21]МТР Газ України'!$B$4</definedName>
    <definedName name="Load_ID_25">'[22]МТР Газ України'!$B$4</definedName>
    <definedName name="Load_ID_542">'[23]МТР Газ України'!$B$4</definedName>
    <definedName name="Load_ID_6">'[19]МТР Газ України'!$B$4</definedName>
    <definedName name="OpDate">[7]Inform!$E$5</definedName>
    <definedName name="OpDate_21">[8]Inform!$E$5</definedName>
    <definedName name="OpDate_25">[8]Inform!$E$5</definedName>
    <definedName name="OpDate_6">[9]Inform!$E$5</definedName>
    <definedName name="QR">[24]Inform!$E$5</definedName>
    <definedName name="qw">[5]Inform!$E$5</definedName>
    <definedName name="qwert">[5]Inform!$G$2</definedName>
    <definedName name="qwerty">'[4]МТР Газ України'!$B$4</definedName>
    <definedName name="ShowFil">[15]!ShowFil</definedName>
    <definedName name="SU_ID">#REF!</definedName>
    <definedName name="Time_ID">'[17]МТР Газ України'!$B$1</definedName>
    <definedName name="Time_ID_10">'[18]7  Інші витрати'!#REF!</definedName>
    <definedName name="Time_ID_11">'[19]МТР Газ України'!$B$1</definedName>
    <definedName name="Time_ID_12">'[19]МТР Газ України'!$B$1</definedName>
    <definedName name="Time_ID_13">'[19]МТР Газ України'!$B$1</definedName>
    <definedName name="Time_ID_14">'[19]МТР Газ України'!$B$1</definedName>
    <definedName name="Time_ID_15">'[19]МТР Газ України'!$B$1</definedName>
    <definedName name="Time_ID_16">'[19]МТР Газ України'!$B$1</definedName>
    <definedName name="Time_ID_17">'[19]МТР Газ України'!$B$1</definedName>
    <definedName name="Time_ID_18">'[20]МТР Газ України'!$B$1</definedName>
    <definedName name="Time_ID_19">'[21]МТР Газ України'!$B$1</definedName>
    <definedName name="Time_ID_20">'[20]МТР Газ України'!$B$1</definedName>
    <definedName name="Time_ID_21">'[22]МТР Газ України'!$B$1</definedName>
    <definedName name="Time_ID_23">'[21]МТР Газ України'!$B$1</definedName>
    <definedName name="Time_ID_25">'[22]МТР Газ України'!$B$1</definedName>
    <definedName name="Time_ID_6">'[19]МТР Газ України'!$B$1</definedName>
    <definedName name="Time_ID0">'[17]МТР Газ України'!$F$1</definedName>
    <definedName name="Time_ID0_10">'[18]7  Інші витрати'!#REF!</definedName>
    <definedName name="Time_ID0_11">'[19]МТР Газ України'!$F$1</definedName>
    <definedName name="Time_ID0_12">'[19]МТР Газ України'!$F$1</definedName>
    <definedName name="Time_ID0_13">'[19]МТР Газ України'!$F$1</definedName>
    <definedName name="Time_ID0_14">'[19]МТР Газ України'!$F$1</definedName>
    <definedName name="Time_ID0_15">'[19]МТР Газ України'!$F$1</definedName>
    <definedName name="Time_ID0_16">'[19]МТР Газ України'!$F$1</definedName>
    <definedName name="Time_ID0_17">'[19]МТР Газ України'!$F$1</definedName>
    <definedName name="Time_ID0_18">'[20]МТР Газ України'!$F$1</definedName>
    <definedName name="Time_ID0_19">'[21]МТР Газ України'!$F$1</definedName>
    <definedName name="Time_ID0_20">'[20]МТР Газ України'!$F$1</definedName>
    <definedName name="Time_ID0_21">'[22]МТР Газ України'!$F$1</definedName>
    <definedName name="Time_ID0_23">'[21]МТР Газ України'!$F$1</definedName>
    <definedName name="Time_ID0_25">'[22]МТР Газ України'!$F$1</definedName>
    <definedName name="Time_ID0_6">'[19]МТР Газ України'!$F$1</definedName>
    <definedName name="ttttttt">#REF!</definedName>
    <definedName name="Unit">[7]Inform!$E$38</definedName>
    <definedName name="Unit_21">[8]Inform!$E$38</definedName>
    <definedName name="Unit_25">[8]Inform!$E$38</definedName>
    <definedName name="Unit_6">[9]Inform!$E$38</definedName>
    <definedName name="WQER">'[25]МТР Газ України'!$B$4</definedName>
    <definedName name="wr">'[25]МТР Газ України'!$B$4</definedName>
    <definedName name="yyyy">#REF!</definedName>
    <definedName name="zx">'[4]МТР Газ України'!$F$1</definedName>
    <definedName name="zxc">[5]Inform!$E$38</definedName>
    <definedName name="а">'[14]7  Інші витрати'!#REF!</definedName>
    <definedName name="ав">#REF!</definedName>
    <definedName name="аен">'[25]МТР Газ України'!$B$4</definedName>
    <definedName name="_xlnm.Database">'[26]Ener '!$A$1:$G$2645</definedName>
    <definedName name="в">'[27]МТР Газ України'!$F$1</definedName>
    <definedName name="ватт">'[28]БАЗА  '!#REF!</definedName>
    <definedName name="Д">'[16]МТР Газ України'!$B$4</definedName>
    <definedName name="е">#REF!</definedName>
    <definedName name="є">#REF!</definedName>
    <definedName name="_xlnm.Print_Titles" localSheetId="0">'Осн. фін. пок.'!$28:$30</definedName>
    <definedName name="Заголовки_для_печати_МИ">'[29]1993'!$A$1:$IV$3,'[29]1993'!$A$1:$A$65536</definedName>
    <definedName name="і">[31]Inform!$F$2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'[13]МТР Газ України'!$B$1</definedName>
    <definedName name="іцу">[24]Inform!$G$2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0">'Осн. фін. пок.'!$A$1:$H$185</definedName>
    <definedName name="п">'[14]7  Інші витрати'!#REF!</definedName>
    <definedName name="пдв">'[16]МТР Газ України'!$B$4</definedName>
    <definedName name="пдв_утг">'[16]МТР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[32]Inform!$E$6</definedName>
    <definedName name="р">#REF!</definedName>
    <definedName name="т">[33]Inform!$E$6</definedName>
    <definedName name="тариф">[34]Inform!$G$2</definedName>
    <definedName name="уйцукйцуйу">#REF!</definedName>
    <definedName name="уке">[35]Inform!$G$2</definedName>
    <definedName name="УТГ">'[16]МТР Газ України'!$B$4</definedName>
    <definedName name="фів">'[25]МТР Газ України'!$B$4</definedName>
    <definedName name="фіваіф">'[30]7  Інші витрати'!#REF!</definedName>
    <definedName name="фф">'[27]МТР Газ України'!$F$1</definedName>
    <definedName name="ц">'[14]7  Інші витрати'!#REF!</definedName>
    <definedName name="ччч">'[36]БАЗА  '!#REF!</definedName>
    <definedName name="ш">#REF!</definedName>
  </definedNames>
  <calcPr calcId="162913" fullCalcOnLoad="1"/>
</workbook>
</file>

<file path=xl/calcChain.xml><?xml version="1.0" encoding="utf-8"?>
<calcChain xmlns="http://schemas.openxmlformats.org/spreadsheetml/2006/main">
  <c r="E179" i="14" l="1"/>
  <c r="E178" i="14"/>
  <c r="E177" i="14"/>
  <c r="E176" i="14"/>
  <c r="E175" i="14"/>
  <c r="E174" i="14"/>
  <c r="E166" i="14"/>
  <c r="E173" i="14"/>
  <c r="E159" i="14"/>
  <c r="E152" i="14"/>
  <c r="E102" i="14"/>
  <c r="E107" i="14"/>
  <c r="E99" i="14"/>
  <c r="D174" i="14"/>
  <c r="D175" i="14"/>
  <c r="D176" i="14"/>
  <c r="D177" i="14"/>
  <c r="D178" i="14"/>
  <c r="D179" i="14"/>
  <c r="C116" i="14"/>
  <c r="C109" i="14"/>
  <c r="C102" i="14"/>
  <c r="C107" i="14"/>
  <c r="C99" i="14"/>
  <c r="C82" i="14"/>
  <c r="C79" i="14"/>
  <c r="C76" i="14"/>
  <c r="C74" i="14"/>
  <c r="C68" i="14"/>
  <c r="C59" i="14"/>
  <c r="C52" i="14"/>
  <c r="C49" i="14"/>
  <c r="C91" i="14"/>
  <c r="C92" i="14"/>
  <c r="C40" i="14"/>
  <c r="C37" i="14"/>
  <c r="C33" i="14"/>
  <c r="C90" i="14"/>
  <c r="C122" i="14"/>
  <c r="D40" i="14"/>
  <c r="D90" i="14"/>
  <c r="F40" i="14"/>
  <c r="F32" i="14"/>
  <c r="F33" i="14"/>
  <c r="D166" i="14"/>
  <c r="D159" i="14"/>
  <c r="D152" i="14"/>
  <c r="D102" i="14"/>
  <c r="D99" i="14"/>
  <c r="D82" i="14"/>
  <c r="D79" i="14"/>
  <c r="D76" i="14"/>
  <c r="D74" i="14"/>
  <c r="D68" i="14"/>
  <c r="D59" i="14"/>
  <c r="D52" i="14"/>
  <c r="D49" i="14"/>
  <c r="D91" i="14"/>
  <c r="D32" i="14"/>
  <c r="D37" i="14"/>
  <c r="D33" i="14"/>
  <c r="D138" i="14"/>
  <c r="D129" i="14"/>
  <c r="D126" i="14"/>
  <c r="D125" i="14"/>
  <c r="E138" i="14"/>
  <c r="E129" i="14"/>
  <c r="D116" i="14"/>
  <c r="D109" i="14"/>
  <c r="D94" i="14"/>
  <c r="F166" i="14"/>
  <c r="F159" i="14"/>
  <c r="H159" i="14"/>
  <c r="F152" i="14"/>
  <c r="G152" i="14"/>
  <c r="G34" i="14"/>
  <c r="G35" i="14"/>
  <c r="G36" i="14"/>
  <c r="G38" i="14"/>
  <c r="G39" i="14"/>
  <c r="G41" i="14"/>
  <c r="G42" i="14"/>
  <c r="G43" i="14"/>
  <c r="G44" i="14"/>
  <c r="G45" i="14"/>
  <c r="G46" i="14"/>
  <c r="G47" i="14"/>
  <c r="G48" i="14"/>
  <c r="G128" i="14"/>
  <c r="H128" i="14"/>
  <c r="C125" i="14"/>
  <c r="C94" i="14"/>
  <c r="H138" i="14"/>
  <c r="G135" i="14"/>
  <c r="F37" i="14"/>
  <c r="E37" i="14"/>
  <c r="G180" i="14"/>
  <c r="G172" i="14"/>
  <c r="G171" i="14"/>
  <c r="G170" i="14"/>
  <c r="G169" i="14"/>
  <c r="G168" i="14"/>
  <c r="G167" i="14"/>
  <c r="G165" i="14"/>
  <c r="G164" i="14"/>
  <c r="G163" i="14"/>
  <c r="G162" i="14"/>
  <c r="G161" i="14"/>
  <c r="G160" i="14"/>
  <c r="G158" i="14"/>
  <c r="G157" i="14"/>
  <c r="G156" i="14"/>
  <c r="G155" i="14"/>
  <c r="G154" i="14"/>
  <c r="G153" i="14"/>
  <c r="G141" i="14"/>
  <c r="G140" i="14"/>
  <c r="G139" i="14"/>
  <c r="G137" i="14"/>
  <c r="G136" i="14"/>
  <c r="G134" i="14"/>
  <c r="G133" i="14"/>
  <c r="G132" i="14"/>
  <c r="G131" i="14"/>
  <c r="G130" i="14"/>
  <c r="G120" i="14"/>
  <c r="G119" i="14"/>
  <c r="G118" i="14"/>
  <c r="G117" i="14"/>
  <c r="G115" i="14"/>
  <c r="G114" i="14"/>
  <c r="G113" i="14"/>
  <c r="G112" i="14"/>
  <c r="G111" i="14"/>
  <c r="G110" i="14"/>
  <c r="G106" i="14"/>
  <c r="G105" i="14"/>
  <c r="G104" i="14"/>
  <c r="G103" i="14"/>
  <c r="G101" i="14"/>
  <c r="G100" i="14"/>
  <c r="G98" i="14"/>
  <c r="G97" i="14"/>
  <c r="G96" i="14"/>
  <c r="G95" i="14"/>
  <c r="G89" i="14"/>
  <c r="G88" i="14"/>
  <c r="G87" i="14"/>
  <c r="G86" i="14"/>
  <c r="G85" i="14"/>
  <c r="G84" i="14"/>
  <c r="G83" i="14"/>
  <c r="G81" i="14"/>
  <c r="G80" i="14"/>
  <c r="G78" i="14"/>
  <c r="G77" i="14"/>
  <c r="G75" i="14"/>
  <c r="G73" i="14"/>
  <c r="G72" i="14"/>
  <c r="G71" i="14"/>
  <c r="G70" i="14"/>
  <c r="G69" i="14"/>
  <c r="G67" i="14"/>
  <c r="G66" i="14"/>
  <c r="G65" i="14"/>
  <c r="G64" i="14"/>
  <c r="G63" i="14"/>
  <c r="G62" i="14"/>
  <c r="G61" i="14"/>
  <c r="G60" i="14"/>
  <c r="G58" i="14"/>
  <c r="G57" i="14"/>
  <c r="G55" i="14"/>
  <c r="G54" i="14"/>
  <c r="G51" i="14"/>
  <c r="G50" i="14"/>
  <c r="F174" i="14"/>
  <c r="G174" i="14"/>
  <c r="F175" i="14"/>
  <c r="F176" i="14"/>
  <c r="G176" i="14"/>
  <c r="F177" i="14"/>
  <c r="H177" i="14"/>
  <c r="F178" i="14"/>
  <c r="H178" i="14"/>
  <c r="F179" i="14"/>
  <c r="H179" i="14"/>
  <c r="G138" i="14"/>
  <c r="E125" i="14"/>
  <c r="E126" i="14"/>
  <c r="F126" i="14"/>
  <c r="H126" i="14"/>
  <c r="C126" i="14"/>
  <c r="E109" i="14"/>
  <c r="H109" i="14"/>
  <c r="F109" i="14"/>
  <c r="E116" i="14"/>
  <c r="F116" i="14"/>
  <c r="G116" i="14"/>
  <c r="H116" i="14"/>
  <c r="E94" i="14"/>
  <c r="F94" i="14"/>
  <c r="G94" i="14"/>
  <c r="F99" i="14"/>
  <c r="H99" i="14"/>
  <c r="F102" i="14"/>
  <c r="E33" i="14"/>
  <c r="G33" i="14"/>
  <c r="E40" i="14"/>
  <c r="E32" i="14"/>
  <c r="E59" i="14"/>
  <c r="E52" i="14"/>
  <c r="H52" i="14"/>
  <c r="F59" i="14"/>
  <c r="G59" i="14"/>
  <c r="E68" i="14"/>
  <c r="G68" i="14"/>
  <c r="F68" i="14"/>
  <c r="E76" i="14"/>
  <c r="F76" i="14"/>
  <c r="G76" i="14"/>
  <c r="E79" i="14"/>
  <c r="F79" i="14"/>
  <c r="G79" i="14"/>
  <c r="E82" i="14"/>
  <c r="E74" i="14"/>
  <c r="F82" i="14"/>
  <c r="H82" i="14"/>
  <c r="C147" i="14"/>
  <c r="C143" i="14"/>
  <c r="H39" i="14"/>
  <c r="H38" i="14"/>
  <c r="H36" i="14"/>
  <c r="H35" i="14"/>
  <c r="H34" i="14"/>
  <c r="H95" i="14"/>
  <c r="H96" i="14"/>
  <c r="H97" i="14"/>
  <c r="H98" i="14"/>
  <c r="H100" i="14"/>
  <c r="H101" i="14"/>
  <c r="H103" i="14"/>
  <c r="H104" i="14"/>
  <c r="H105" i="14"/>
  <c r="H106" i="14"/>
  <c r="H110" i="14"/>
  <c r="H111" i="14"/>
  <c r="H112" i="14"/>
  <c r="H113" i="14"/>
  <c r="H114" i="14"/>
  <c r="H115" i="14"/>
  <c r="H117" i="14"/>
  <c r="H118" i="14"/>
  <c r="H119" i="14"/>
  <c r="H120" i="14"/>
  <c r="H135" i="14"/>
  <c r="H130" i="14"/>
  <c r="H131" i="14"/>
  <c r="H132" i="14"/>
  <c r="H133" i="14"/>
  <c r="H134" i="14"/>
  <c r="H136" i="14"/>
  <c r="H137" i="14"/>
  <c r="H139" i="14"/>
  <c r="H140" i="14"/>
  <c r="H141" i="14"/>
  <c r="H144" i="14"/>
  <c r="H145" i="14"/>
  <c r="H146" i="14"/>
  <c r="H148" i="14"/>
  <c r="H149" i="14"/>
  <c r="H150" i="14"/>
  <c r="G144" i="14"/>
  <c r="G145" i="14"/>
  <c r="G146" i="14"/>
  <c r="G148" i="14"/>
  <c r="G149" i="14"/>
  <c r="G150" i="14"/>
  <c r="E147" i="14"/>
  <c r="F147" i="14"/>
  <c r="E143" i="14"/>
  <c r="F143" i="14"/>
  <c r="G143" i="14"/>
  <c r="H153" i="14"/>
  <c r="H154" i="14"/>
  <c r="H155" i="14"/>
  <c r="H156" i="14"/>
  <c r="H157" i="14"/>
  <c r="H158" i="14"/>
  <c r="H160" i="14"/>
  <c r="H161" i="14"/>
  <c r="H162" i="14"/>
  <c r="H163" i="14"/>
  <c r="H164" i="14"/>
  <c r="H165" i="14"/>
  <c r="H167" i="14"/>
  <c r="H168" i="14"/>
  <c r="H169" i="14"/>
  <c r="H170" i="14"/>
  <c r="H171" i="14"/>
  <c r="H172" i="14"/>
  <c r="H180" i="14"/>
  <c r="H47" i="14"/>
  <c r="H48" i="14"/>
  <c r="H50" i="14"/>
  <c r="H51" i="14"/>
  <c r="H54" i="14"/>
  <c r="H55" i="14"/>
  <c r="H57" i="14"/>
  <c r="H58" i="14"/>
  <c r="H60" i="14"/>
  <c r="H61" i="14"/>
  <c r="H62" i="14"/>
  <c r="H63" i="14"/>
  <c r="H64" i="14"/>
  <c r="H65" i="14"/>
  <c r="H72" i="14"/>
  <c r="H87" i="14"/>
  <c r="H88" i="14"/>
  <c r="H89" i="14"/>
  <c r="D143" i="14"/>
  <c r="D147" i="14"/>
  <c r="H44" i="14"/>
  <c r="H84" i="14"/>
  <c r="H70" i="14"/>
  <c r="H66" i="14"/>
  <c r="H42" i="14"/>
  <c r="H81" i="14"/>
  <c r="H77" i="14"/>
  <c r="H75" i="14"/>
  <c r="H73" i="14"/>
  <c r="H71" i="14"/>
  <c r="H69" i="14"/>
  <c r="H67" i="14"/>
  <c r="H41" i="14"/>
  <c r="H85" i="14"/>
  <c r="H80" i="14"/>
  <c r="G147" i="14"/>
  <c r="H94" i="14"/>
  <c r="H46" i="14"/>
  <c r="H83" i="14"/>
  <c r="H86" i="14"/>
  <c r="H147" i="14"/>
  <c r="H56" i="14"/>
  <c r="H78" i="14"/>
  <c r="H53" i="14"/>
  <c r="H43" i="14"/>
  <c r="H45" i="14"/>
  <c r="H33" i="14"/>
  <c r="F74" i="14"/>
  <c r="H74" i="14"/>
  <c r="H76" i="14"/>
  <c r="F125" i="14"/>
  <c r="H125" i="14"/>
  <c r="G82" i="14"/>
  <c r="H143" i="14"/>
  <c r="H79" i="14"/>
  <c r="G109" i="14"/>
  <c r="G166" i="14"/>
  <c r="G126" i="14"/>
  <c r="G129" i="14"/>
  <c r="H129" i="14"/>
  <c r="G40" i="14"/>
  <c r="G125" i="14"/>
  <c r="G179" i="14"/>
  <c r="H40" i="14"/>
  <c r="G37" i="14"/>
  <c r="G175" i="14"/>
  <c r="G177" i="14"/>
  <c r="G74" i="14"/>
  <c r="H175" i="14"/>
  <c r="G178" i="14"/>
  <c r="E49" i="14"/>
  <c r="E91" i="14"/>
  <c r="H68" i="14"/>
  <c r="H32" i="14"/>
  <c r="F90" i="14"/>
  <c r="E90" i="14"/>
  <c r="E123" i="14"/>
  <c r="H37" i="14"/>
  <c r="F122" i="14"/>
  <c r="F52" i="14"/>
  <c r="H59" i="14"/>
  <c r="F124" i="14"/>
  <c r="F123" i="14"/>
  <c r="C124" i="14"/>
  <c r="C123" i="14"/>
  <c r="F49" i="14"/>
  <c r="F91" i="14"/>
  <c r="F92" i="14"/>
  <c r="D173" i="14"/>
  <c r="H174" i="14"/>
  <c r="H176" i="14"/>
  <c r="G159" i="14"/>
  <c r="H152" i="14"/>
  <c r="F173" i="14"/>
  <c r="G173" i="14"/>
  <c r="H166" i="14"/>
  <c r="D107" i="14"/>
  <c r="G99" i="14"/>
  <c r="F107" i="14"/>
  <c r="G107" i="14"/>
  <c r="G102" i="14"/>
  <c r="H102" i="14"/>
  <c r="G49" i="14"/>
  <c r="H49" i="14"/>
  <c r="H91" i="14"/>
  <c r="G91" i="14"/>
  <c r="E122" i="14"/>
  <c r="G90" i="14"/>
  <c r="H90" i="14"/>
  <c r="H123" i="14"/>
  <c r="G123" i="14"/>
  <c r="E92" i="14"/>
  <c r="E124" i="14"/>
  <c r="D92" i="14"/>
  <c r="D124" i="14"/>
  <c r="D123" i="14"/>
  <c r="D122" i="14"/>
  <c r="H173" i="14"/>
  <c r="H107" i="14"/>
  <c r="H122" i="14"/>
  <c r="G122" i="14"/>
  <c r="G124" i="14"/>
  <c r="H124" i="14"/>
  <c r="H92" i="14"/>
  <c r="G92" i="14"/>
</calcChain>
</file>

<file path=xl/sharedStrings.xml><?xml version="1.0" encoding="utf-8"?>
<sst xmlns="http://schemas.openxmlformats.org/spreadsheetml/2006/main" count="245" uniqueCount="223">
  <si>
    <t>капітальне будівництво</t>
  </si>
  <si>
    <t>придбання (виготовлення) основних засобів</t>
  </si>
  <si>
    <t>придбання (створення) нематеріальних активів</t>
  </si>
  <si>
    <t>Витрати на оплату праці</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</si>
  <si>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</si>
  <si>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</si>
  <si>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</si>
  <si>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</si>
  <si>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</si>
  <si>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</si>
  <si>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</si>
  <si>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</si>
  <si>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</si>
  <si>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</si>
  <si>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</si>
  <si>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</si>
  <si>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</si>
  <si>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</si>
  <si>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придбання (виготовлення) інших необоротних матеріальних активів</t>
  </si>
  <si>
    <t>модернізація, модифікація (добудова, дообладнання, реконструкція) основних засобів</t>
  </si>
  <si>
    <t>(підпис)</t>
  </si>
  <si>
    <t>податок на доходи фізичних осіб</t>
  </si>
  <si>
    <t>І. Формування фінансових результатів</t>
  </si>
  <si>
    <t xml:space="preserve">         (ініціали, прізвище)    </t>
  </si>
  <si>
    <t>рентна плата за транспортування</t>
  </si>
  <si>
    <t>_____________________________</t>
  </si>
  <si>
    <t>Середньооблікова кількість штатних працівників</t>
  </si>
  <si>
    <t>за КОАТУУ</t>
  </si>
  <si>
    <t>за КОПФГ</t>
  </si>
  <si>
    <t xml:space="preserve">за ЄДРПОУ </t>
  </si>
  <si>
    <t>Рік</t>
  </si>
  <si>
    <t>Власний капітал</t>
  </si>
  <si>
    <t>IІ. Розрахунки з бюджетом</t>
  </si>
  <si>
    <t>Довгострокові зобов'язання і забезпечення</t>
  </si>
  <si>
    <t>Поточні зобов'язання і забезпечення</t>
  </si>
  <si>
    <t>Стандарти звітності П(с)БОУ</t>
  </si>
  <si>
    <t>Стандарти звітності МСФЗ</t>
  </si>
  <si>
    <t>Основні фінансові показники</t>
  </si>
  <si>
    <t>Коефіцієнт фінансової стійкості</t>
  </si>
  <si>
    <t>Факт наростаючим підсумком з початку року</t>
  </si>
  <si>
    <t>ЗВІТ</t>
  </si>
  <si>
    <t>(квартал, рік)</t>
  </si>
  <si>
    <t>факт</t>
  </si>
  <si>
    <t>Коди</t>
  </si>
  <si>
    <t>минулий рік</t>
  </si>
  <si>
    <t>поточний рік</t>
  </si>
  <si>
    <t xml:space="preserve">план </t>
  </si>
  <si>
    <t>Усього активи</t>
  </si>
  <si>
    <t>Усього зобов'язання і забезпечення</t>
  </si>
  <si>
    <t>відхилення,  +/–</t>
  </si>
  <si>
    <t>виконання, %</t>
  </si>
  <si>
    <t>Найменування показника</t>
  </si>
  <si>
    <t>адміністративно-управлінський персонал</t>
  </si>
  <si>
    <t>директор</t>
  </si>
  <si>
    <t>власні кошти</t>
  </si>
  <si>
    <t>Капітальні інвестиції, усього, у тому числі:</t>
  </si>
  <si>
    <t>Джерела капітальних інвестицій, усього, у тому числі:</t>
  </si>
  <si>
    <t>Середньомісячні витрати на оплату праці одного працівника (гривень), усього, у тому числі:</t>
  </si>
  <si>
    <t>капітальний ремонт</t>
  </si>
  <si>
    <t>Необоротні активи, усього, у тому числі:</t>
  </si>
  <si>
    <t>Основні засоби</t>
  </si>
  <si>
    <t>первісна вартість</t>
  </si>
  <si>
    <t>знос</t>
  </si>
  <si>
    <t>Оборотні активи, усього, у тому числі:</t>
  </si>
  <si>
    <t>Гроші та їх еквіваленти</t>
  </si>
  <si>
    <t>Рентабельність діяльності</t>
  </si>
  <si>
    <t>Рентабельність активів</t>
  </si>
  <si>
    <t>Рентабельність власного капіталу</t>
  </si>
  <si>
    <t>Коефіцієнт зносу основних засобів</t>
  </si>
  <si>
    <r>
      <t xml:space="preserve">Середня кількість працівників </t>
    </r>
    <r>
      <rPr>
        <sz val="14"/>
        <rFont val="Times New Roman"/>
        <family val="1"/>
        <charset val="204"/>
      </rPr>
      <t>(штатних працівників, зовнішніх сумісників та працівників, що працюють за цивільно-правовими договорами)</t>
    </r>
    <r>
      <rPr>
        <b/>
        <sz val="14"/>
        <rFont val="Times New Roman"/>
        <family val="1"/>
        <charset val="204"/>
      </rPr>
      <t>, у тому числі:</t>
    </r>
  </si>
  <si>
    <t xml:space="preserve">                                                 (посада)</t>
  </si>
  <si>
    <t>Отримано залучених коштів, усього, у тому числі:</t>
  </si>
  <si>
    <t>Повернено залучених коштів, усього, у тому числі:</t>
  </si>
  <si>
    <t>Сплата податків та зборів до Державного бюджету України (податкові платежі), усього, у тому числі:</t>
  </si>
  <si>
    <t>Сплата податків та зборів до місцевих бюджетів (податкові платежі)</t>
  </si>
  <si>
    <t>Інші податки, збори та платежі на користь держави,
усього, у тому числі:</t>
  </si>
  <si>
    <t xml:space="preserve">єдиний внесок на загальнообов'язкове державне соціальне страхування               </t>
  </si>
  <si>
    <t>Одиниця виміру, тис. грн</t>
  </si>
  <si>
    <t>рентна плата за користування надрами</t>
  </si>
  <si>
    <t>залучені кредитні кошти</t>
  </si>
  <si>
    <t>бюджетне фінансування</t>
  </si>
  <si>
    <t>інші джерела</t>
  </si>
  <si>
    <t>У тому числі державні гранти і субсидії</t>
  </si>
  <si>
    <t>У тому числі фінансові запозичення</t>
  </si>
  <si>
    <t>довгострокові зобов'язання</t>
  </si>
  <si>
    <t>короткострокові зобов'язання</t>
  </si>
  <si>
    <t>інші фінансові зобов'язання</t>
  </si>
  <si>
    <r>
      <t xml:space="preserve">Орган управління  </t>
    </r>
    <r>
      <rPr>
        <b/>
        <i/>
        <sz val="14"/>
        <rFont val="Times New Roman"/>
        <family val="1"/>
        <charset val="204"/>
      </rPr>
      <t xml:space="preserve"> </t>
    </r>
  </si>
  <si>
    <t>податок на додану вартість, що підлягає сплаті до бюджету за підсумками звітного періоду</t>
  </si>
  <si>
    <t>податок на додану вартість, що підлягає відшкодуванню з бюджету за підсумками звітного періоду</t>
  </si>
  <si>
    <t>податок на землю</t>
  </si>
  <si>
    <t>військовий збір</t>
  </si>
  <si>
    <t>частка орендної плати, що перераховується до місцевого бюджету</t>
  </si>
  <si>
    <t xml:space="preserve">Усього виплат на користь держави </t>
  </si>
  <si>
    <t xml:space="preserve">інші податки, збори та платежі на користь держави
</t>
  </si>
  <si>
    <t>8100/1</t>
  </si>
  <si>
    <t>8100/2</t>
  </si>
  <si>
    <t>8100/3</t>
  </si>
  <si>
    <t>8100/4</t>
  </si>
  <si>
    <t>ІІІ. Капітальні інвестиції</t>
  </si>
  <si>
    <t>ІV. Коефіцієнтний аналіз</t>
  </si>
  <si>
    <t>V. Звіт про фінансовий стан</t>
  </si>
  <si>
    <t>VI. Кредитна політика</t>
  </si>
  <si>
    <t>VII. Дані про персонал та витрати на оплату праці</t>
  </si>
  <si>
    <t>дебіторська заборгованість</t>
  </si>
  <si>
    <t>ДОХОДИ</t>
  </si>
  <si>
    <t>Дохід від надання послуг, в т.ч.:</t>
  </si>
  <si>
    <t>від послуг за договором з НСЗУ</t>
  </si>
  <si>
    <t>від інших платних послуг, що надаються згідно з основною діяльністю КНП</t>
  </si>
  <si>
    <t>Дохід з місцевого бюджету від фінансової підтримки</t>
  </si>
  <si>
    <t xml:space="preserve">Дохід з місцевого бюджету за цільовими програмами </t>
  </si>
  <si>
    <t xml:space="preserve">назва програми </t>
  </si>
  <si>
    <t>Інші доходи, в т. ч.:</t>
  </si>
  <si>
    <t>дохід від операційної оренди активів</t>
  </si>
  <si>
    <t>від додаткової (господарської) діяльності</t>
  </si>
  <si>
    <t>дохід від реалізації активів (крім нерухомого майна)</t>
  </si>
  <si>
    <t>від отриманих благодійних внесків, грантів та дарунків</t>
  </si>
  <si>
    <r>
      <t xml:space="preserve">інші доходи </t>
    </r>
    <r>
      <rPr>
        <i/>
        <sz val="14"/>
        <rFont val="Times New Roman"/>
        <family val="1"/>
        <charset val="204"/>
      </rPr>
      <t>(розшифрувати)</t>
    </r>
  </si>
  <si>
    <t>ВИТРАТИ</t>
  </si>
  <si>
    <t>Поточні витрати</t>
  </si>
  <si>
    <t>Заробітна плата</t>
  </si>
  <si>
    <t>Нарахування на оплату праці</t>
  </si>
  <si>
    <t>Використання товарів і послуг</t>
  </si>
  <si>
    <t>Предмети, матеріали, обладнання та інвентар</t>
  </si>
  <si>
    <t>Медикаменти та перев'язувальний матеріал</t>
  </si>
  <si>
    <t>Продукти харчування</t>
  </si>
  <si>
    <t>Оплата послуг (крім комунальних)</t>
  </si>
  <si>
    <t>Витрати на відрядження</t>
  </si>
  <si>
    <t>Витрати та заходи соціального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</si>
  <si>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</si>
  <si>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</si>
  <si>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</si>
  <si>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</si>
  <si>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</si>
  <si>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</si>
  <si>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Оплата енергосервісу</t>
  </si>
  <si>
    <t>Дослідження і розробки, виконання державних (регіональних) програм</t>
  </si>
  <si>
    <t>Обслуговування боргових зобов'язань</t>
  </si>
  <si>
    <t>Соціальне забезпечення</t>
  </si>
  <si>
    <t>Виплата пенсій і допомоги</t>
  </si>
  <si>
    <t>Стипендії</t>
  </si>
  <si>
    <t>Капітальні витрати</t>
  </si>
  <si>
    <t>Придбання обладнання та предметів довгострокового використання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</si>
  <si>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</si>
  <si>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</si>
  <si>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</si>
  <si>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</si>
  <si>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</si>
  <si>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</si>
  <si>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 xml:space="preserve">Реконструкція та реставрація </t>
  </si>
  <si>
    <t>Реконстукція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</si>
  <si>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</si>
  <si>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</si>
  <si>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та резервів</t>
  </si>
  <si>
    <t>Придбання землі та нематеріальних активів</t>
  </si>
  <si>
    <t>УСЬОГО ДОХОДИ</t>
  </si>
  <si>
    <t>УСЬОГО ВИТРАТИ</t>
  </si>
  <si>
    <t>Фінансовий результат</t>
  </si>
  <si>
    <r>
      <t xml:space="preserve">Інші поточні витрати </t>
    </r>
    <r>
      <rPr>
        <i/>
        <sz val="14"/>
        <rFont val="Times New Roman"/>
        <family val="1"/>
        <charset val="204"/>
      </rPr>
      <t>(розшифрувати)</t>
    </r>
  </si>
  <si>
    <r>
      <t>Інші виплати населенню (</t>
    </r>
    <r>
      <rPr>
        <i/>
        <sz val="14"/>
        <rFont val="Times New Roman"/>
        <family val="1"/>
        <charset val="204"/>
      </rPr>
      <t>розшифрувати)</t>
    </r>
  </si>
  <si>
    <t>11000</t>
  </si>
  <si>
    <t>11001</t>
  </si>
  <si>
    <t>11002</t>
  </si>
  <si>
    <t>11003</t>
  </si>
  <si>
    <t>11010</t>
  </si>
  <si>
    <t>11011</t>
  </si>
  <si>
    <t>11012</t>
  </si>
  <si>
    <t>11013</t>
  </si>
  <si>
    <t>лікарі</t>
  </si>
  <si>
    <t>середній медичний персонал</t>
  </si>
  <si>
    <t>молодший медичний персонал</t>
  </si>
  <si>
    <t>інші працівники</t>
  </si>
  <si>
    <t>Фонд оплати праці, у тому числі:</t>
  </si>
  <si>
    <t>13000</t>
  </si>
  <si>
    <t>13001</t>
  </si>
  <si>
    <t>13002</t>
  </si>
  <si>
    <t>13003</t>
  </si>
  <si>
    <t>13004</t>
  </si>
  <si>
    <t>13005</t>
  </si>
  <si>
    <t>13006</t>
  </si>
  <si>
    <t>12000</t>
  </si>
  <si>
    <t>12001</t>
  </si>
  <si>
    <t>12002</t>
  </si>
  <si>
    <t>12003</t>
  </si>
  <si>
    <t>12004</t>
  </si>
  <si>
    <t>12005</t>
  </si>
  <si>
    <t>12006</t>
  </si>
  <si>
    <t>14001</t>
  </si>
  <si>
    <t>14002</t>
  </si>
  <si>
    <t>14003</t>
  </si>
  <si>
    <t>14004</t>
  </si>
  <si>
    <t>14005</t>
  </si>
  <si>
    <t>14006</t>
  </si>
  <si>
    <t>14000</t>
  </si>
  <si>
    <t>15001</t>
  </si>
  <si>
    <t>15002</t>
  </si>
  <si>
    <t>15003</t>
  </si>
  <si>
    <t>15004</t>
  </si>
  <si>
    <t>15005</t>
  </si>
  <si>
    <t>15006</t>
  </si>
  <si>
    <t>Сума простроченої заборгованості із заробітної плати на кінець звітного періоду</t>
  </si>
  <si>
    <t>16000</t>
  </si>
  <si>
    <t>15000</t>
  </si>
  <si>
    <t xml:space="preserve">ПРО ВИКОНАННЯ ФІНАНСОВОГО ПЛАНУ НЕКОМЕРЦІЙНОГО ПІДПРИЄМСТВА </t>
  </si>
  <si>
    <t>1045/1</t>
  </si>
  <si>
    <t>1045/2</t>
  </si>
  <si>
    <t>Інші витрати (розшифрувати)</t>
  </si>
  <si>
    <t>Додаток 2</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</si>
  <si>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</si>
  <si>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t>КНП СОР Сумський обласний спеціалізований будинок дитини</t>
  </si>
  <si>
    <t xml:space="preserve">КНП </t>
  </si>
  <si>
    <t>Суми</t>
  </si>
  <si>
    <t>Сумська обласна рада</t>
  </si>
  <si>
    <t>вул.Герасима Кондратьєва,158</t>
  </si>
  <si>
    <t>Литвиненко Г.І.</t>
  </si>
  <si>
    <t>субвенція на підтримку окремих закладів</t>
  </si>
  <si>
    <t>Директор</t>
  </si>
  <si>
    <t>62-83-29</t>
  </si>
  <si>
    <t>Охорона здоров'я</t>
  </si>
  <si>
    <t>87.90 Надання інших послуг догляду із забезпеченням проживання; 86.21 Загальна медична практика; 86.22 Спеціалізована медична практика</t>
  </si>
  <si>
    <t>комунальна</t>
  </si>
  <si>
    <t>за ІV квартал 2024 року</t>
  </si>
  <si>
    <t>Звітний період (ІV квартал2024 рік)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</si>
</sst>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73" formatCode="#,##0&quot;р.&quot;;[Red]\-#,##0&quot;р.&quot;"/>
    <numFmt numFmtId="174" formatCode="#,##0.00&quot;р.&quot;;\-#,##0.00&quot;р.&quot;"/>
    <numFmt numFmtId="179" formatCode="_-* #,##0.00_р_._-;\-* #,##0.00_р_._-;_-* &quot;-&quot;??_р_._-;_-@_-"/>
    <numFmt numFmtId="187" formatCode="_-* #,##0.00_₴_-;\-* #,##0.00_₴_-;_-* &quot;-&quot;??_₴_-;_-@_-"/>
    <numFmt numFmtId="195" formatCode="_-* #,##0.00\ _г_р_н_._-;\-* #,##0.00\ _г_р_н_._-;_-* &quot;-&quot;??\ _г_р_н_._-;_-@_-"/>
    <numFmt numFmtId="197" formatCode="#,##0.0"/>
    <numFmt numFmtId="202" formatCode="###\ ##0.000"/>
    <numFmt numFmtId="203" formatCode="_(&quot;$&quot;* #,##0.00_);_(&quot;$&quot;* \(#,##0.00\);_(&quot;$&quot;* &quot;-&quot;??_);_(@_)"/>
    <numFmt numFmtId="204" formatCode="_(* #,##0_);_(* \(#,##0\);_(* &quot;-&quot;_);_(@_)"/>
    <numFmt numFmtId="205" formatCode="_(* #,##0.00_);_(* \(#,##0.00\);_(* &quot;-&quot;??_);_(@_)"/>
    <numFmt numFmtId="206" formatCode="#,##0.0_ ;[Red]\-#,##0.0\ "/>
    <numFmt numFmtId="207" formatCode="0.0;\(0.0\);\ ;\-"/>
    <numFmt numFmtId="213" formatCode="_(* #,##0.0_);_(* \(#,##0.0\);_(* &quot;-&quot;_);_(@_)"/>
  </numFmts>
  <fonts count="68">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u/>
      <sz val="14"/>
      <name val="Times New Roman"/>
      <family val="1"/>
      <charset val="204"/>
    </font>
    <font>
      <i/>
      <sz val="14"/>
      <name val="Times New Roman"/>
      <family val="1"/>
      <charset val="204"/>
    </font>
    <font>
      <b/>
      <i/>
      <sz val="14"/>
      <name val="Times New Roman"/>
      <family val="1"/>
      <charset val="204"/>
    </font>
    <font>
      <sz val="8"/>
      <name val="Arial"/>
      <family val="2"/>
    </font>
    <font>
      <sz val="10"/>
      <name val="Arial"/>
      <family val="2"/>
      <charset val="204"/>
    </font>
    <font>
      <sz val="10"/>
      <name val="Arial Cyr"/>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sz val="14"/>
      <name val="Times New Roman"/>
      <family val="1"/>
    </font>
    <font>
      <sz val="11"/>
      <color theme="1"/>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s>
  <cellStyleXfs count="353">
    <xf numFmtId="0" fontId="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9" fillId="2" borderId="0" applyNumberFormat="0" applyBorder="0" applyAlignment="0" applyProtection="0"/>
    <xf numFmtId="0" fontId="1" fillId="2" borderId="0" applyNumberFormat="0" applyBorder="0" applyAlignment="0" applyProtection="0"/>
    <xf numFmtId="0" fontId="29" fillId="3" borderId="0" applyNumberFormat="0" applyBorder="0" applyAlignment="0" applyProtection="0"/>
    <xf numFmtId="0" fontId="1" fillId="3" borderId="0" applyNumberFormat="0" applyBorder="0" applyAlignment="0" applyProtection="0"/>
    <xf numFmtId="0" fontId="29" fillId="4" borderId="0" applyNumberFormat="0" applyBorder="0" applyAlignment="0" applyProtection="0"/>
    <xf numFmtId="0" fontId="1" fillId="4"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6" borderId="0" applyNumberFormat="0" applyBorder="0" applyAlignment="0" applyProtection="0"/>
    <xf numFmtId="0" fontId="1" fillId="6" borderId="0" applyNumberFormat="0" applyBorder="0" applyAlignment="0" applyProtection="0"/>
    <xf numFmtId="0" fontId="29"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9" borderId="0" applyNumberFormat="0" applyBorder="0" applyAlignment="0" applyProtection="0"/>
    <xf numFmtId="0" fontId="1" fillId="9" borderId="0" applyNumberFormat="0" applyBorder="0" applyAlignment="0" applyProtection="0"/>
    <xf numFmtId="0" fontId="29" fillId="10" borderId="0" applyNumberFormat="0" applyBorder="0" applyAlignment="0" applyProtection="0"/>
    <xf numFmtId="0" fontId="1" fillId="10"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11" borderId="0" applyNumberFormat="0" applyBorder="0" applyAlignment="0" applyProtection="0"/>
    <xf numFmtId="0" fontId="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30" fillId="12" borderId="0" applyNumberFormat="0" applyBorder="0" applyAlignment="0" applyProtection="0"/>
    <xf numFmtId="0" fontId="12" fillId="12" borderId="0" applyNumberFormat="0" applyBorder="0" applyAlignment="0" applyProtection="0"/>
    <xf numFmtId="0" fontId="30" fillId="9" borderId="0" applyNumberFormat="0" applyBorder="0" applyAlignment="0" applyProtection="0"/>
    <xf numFmtId="0" fontId="12" fillId="9" borderId="0" applyNumberFormat="0" applyBorder="0" applyAlignment="0" applyProtection="0"/>
    <xf numFmtId="0" fontId="30" fillId="10" borderId="0" applyNumberFormat="0" applyBorder="0" applyAlignment="0" applyProtection="0"/>
    <xf numFmtId="0" fontId="12" fillId="10"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23" fillId="3" borderId="0" applyNumberFormat="0" applyBorder="0" applyAlignment="0" applyProtection="0"/>
    <xf numFmtId="0" fontId="15" fillId="20" borderId="1" applyNumberFormat="0" applyAlignment="0" applyProtection="0"/>
    <xf numFmtId="0" fontId="20" fillId="21" borderId="2" applyNumberFormat="0" applyAlignment="0" applyProtection="0"/>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195" fontId="10" fillId="0" borderId="0" applyFont="0" applyFill="0" applyBorder="0" applyAlignment="0" applyProtection="0"/>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0" fontId="24" fillId="0" borderId="0" applyNumberFormat="0" applyFill="0" applyBorder="0" applyAlignment="0" applyProtection="0"/>
    <xf numFmtId="202" fontId="32" fillId="0" borderId="0" applyAlignment="0">
      <alignment wrapText="1"/>
    </xf>
    <xf numFmtId="0" fontId="27" fillId="4" borderId="0" applyNumberFormat="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33" fillId="0" borderId="0" applyNumberFormat="0" applyFill="0" applyBorder="0" applyAlignment="0" applyProtection="0">
      <alignment vertical="top"/>
      <protection locked="0"/>
    </xf>
    <xf numFmtId="0" fontId="13" fillId="7" borderId="1" applyNumberFormat="0" applyAlignment="0" applyProtection="0"/>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34" fillId="22" borderId="7">
      <alignment horizontal="left" vertical="center"/>
      <protection locked="0"/>
    </xf>
    <xf numFmtId="49" fontId="34" fillId="22" borderId="7">
      <alignment horizontal="left" vertical="center"/>
    </xf>
    <xf numFmtId="4" fontId="34" fillId="22" borderId="7">
      <alignment horizontal="right" vertical="center"/>
      <protection locked="0"/>
    </xf>
    <xf numFmtId="4" fontId="34" fillId="22" borderId="7">
      <alignment horizontal="right" vertical="center"/>
    </xf>
    <xf numFmtId="4" fontId="35" fillId="22" borderId="7">
      <alignment horizontal="right" vertical="center"/>
      <protection locked="0"/>
    </xf>
    <xf numFmtId="49" fontId="36" fillId="22" borderId="3">
      <alignment horizontal="left" vertical="center"/>
      <protection locked="0"/>
    </xf>
    <xf numFmtId="49" fontId="36" fillId="22" borderId="3">
      <alignment horizontal="left" vertical="center"/>
    </xf>
    <xf numFmtId="49" fontId="37" fillId="22" borderId="3">
      <alignment horizontal="left" vertical="center"/>
      <protection locked="0"/>
    </xf>
    <xf numFmtId="49" fontId="37" fillId="22" borderId="3">
      <alignment horizontal="left" vertical="center"/>
    </xf>
    <xf numFmtId="4" fontId="36" fillId="22" borderId="3">
      <alignment horizontal="right" vertical="center"/>
      <protection locked="0"/>
    </xf>
    <xf numFmtId="4" fontId="36" fillId="22" borderId="3">
      <alignment horizontal="right" vertical="center"/>
    </xf>
    <xf numFmtId="4" fontId="38" fillId="22" borderId="3">
      <alignment horizontal="right" vertical="center"/>
      <protection locked="0"/>
    </xf>
    <xf numFmtId="49" fontId="31" fillId="22" borderId="3">
      <alignment horizontal="left" vertical="center"/>
      <protection locked="0"/>
    </xf>
    <xf numFmtId="49" fontId="31" fillId="22" borderId="3">
      <alignment horizontal="left" vertical="center"/>
      <protection locked="0"/>
    </xf>
    <xf numFmtId="49" fontId="31" fillId="22" borderId="3">
      <alignment horizontal="left" vertical="center"/>
    </xf>
    <xf numFmtId="49" fontId="31" fillId="22" borderId="3">
      <alignment horizontal="left" vertical="center"/>
    </xf>
    <xf numFmtId="49" fontId="35" fillId="22" borderId="3">
      <alignment horizontal="left" vertical="center"/>
      <protection locked="0"/>
    </xf>
    <xf numFmtId="49" fontId="35" fillId="22" borderId="3">
      <alignment horizontal="left" vertical="center"/>
    </xf>
    <xf numFmtId="4" fontId="31" fillId="22" borderId="3">
      <alignment horizontal="right" vertical="center"/>
      <protection locked="0"/>
    </xf>
    <xf numFmtId="4" fontId="31" fillId="22" borderId="3">
      <alignment horizontal="right" vertical="center"/>
      <protection locked="0"/>
    </xf>
    <xf numFmtId="4" fontId="31" fillId="22" borderId="3">
      <alignment horizontal="right" vertical="center"/>
    </xf>
    <xf numFmtId="4" fontId="31" fillId="22" borderId="3">
      <alignment horizontal="right" vertical="center"/>
    </xf>
    <xf numFmtId="4" fontId="35" fillId="22" borderId="3">
      <alignment horizontal="right" vertical="center"/>
      <protection locked="0"/>
    </xf>
    <xf numFmtId="49" fontId="39" fillId="22" borderId="3">
      <alignment horizontal="left" vertical="center"/>
      <protection locked="0"/>
    </xf>
    <xf numFmtId="49" fontId="39" fillId="22" borderId="3">
      <alignment horizontal="left" vertical="center"/>
    </xf>
    <xf numFmtId="49" fontId="40" fillId="22" borderId="3">
      <alignment horizontal="left" vertical="center"/>
      <protection locked="0"/>
    </xf>
    <xf numFmtId="49" fontId="40" fillId="22" borderId="3">
      <alignment horizontal="left" vertical="center"/>
    </xf>
    <xf numFmtId="4" fontId="39" fillId="22" borderId="3">
      <alignment horizontal="right" vertical="center"/>
      <protection locked="0"/>
    </xf>
    <xf numFmtId="4" fontId="39" fillId="22" borderId="3">
      <alignment horizontal="right" vertical="center"/>
    </xf>
    <xf numFmtId="4" fontId="41" fillId="22"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 fontId="43" fillId="0" borderId="3">
      <alignment horizontal="right" vertical="center"/>
      <protection locked="0"/>
    </xf>
    <xf numFmtId="49" fontId="44" fillId="0" borderId="3">
      <alignment horizontal="left" vertical="center"/>
      <protection locked="0"/>
    </xf>
    <xf numFmtId="49" fontId="44" fillId="0" borderId="3">
      <alignment horizontal="left" vertical="center"/>
    </xf>
    <xf numFmtId="49" fontId="45" fillId="0" borderId="3">
      <alignment horizontal="left" vertical="center"/>
      <protection locked="0"/>
    </xf>
    <xf numFmtId="49" fontId="45" fillId="0" borderId="3">
      <alignment horizontal="left" vertical="center"/>
    </xf>
    <xf numFmtId="4" fontId="44" fillId="0" borderId="3">
      <alignment horizontal="right" vertical="center"/>
      <protection locked="0"/>
    </xf>
    <xf numFmtId="4" fontId="44" fillId="0" borderId="3">
      <alignment horizontal="right" vertical="center"/>
    </xf>
    <xf numFmtId="49" fontId="42" fillId="0" borderId="3">
      <alignment horizontal="left" vertical="center"/>
      <protection locked="0"/>
    </xf>
    <xf numFmtId="49" fontId="43" fillId="0" borderId="3">
      <alignment horizontal="left" vertical="center"/>
      <protection locked="0"/>
    </xf>
    <xf numFmtId="4" fontId="42" fillId="0" borderId="3">
      <alignment horizontal="right" vertical="center"/>
      <protection locked="0"/>
    </xf>
    <xf numFmtId="0" fontId="25" fillId="0" borderId="8" applyNumberFormat="0" applyFill="0" applyAlignment="0" applyProtection="0"/>
    <xf numFmtId="0" fontId="22" fillId="23" borderId="0" applyNumberFormat="0" applyBorder="0" applyAlignment="0" applyProtection="0"/>
    <xf numFmtId="0" fontId="10" fillId="0" borderId="0"/>
    <xf numFmtId="0" fontId="10" fillId="0" borderId="0"/>
    <xf numFmtId="0" fontId="10" fillId="24" borderId="0" applyNumberFormat="0" applyFill="0" applyAlignment="0">
      <alignment horizontal="center"/>
      <protection locked="0"/>
    </xf>
    <xf numFmtId="0" fontId="2" fillId="25" borderId="9" applyNumberFormat="0" applyFont="0" applyAlignment="0" applyProtection="0"/>
    <xf numFmtId="4" fontId="46" fillId="26" borderId="3">
      <alignment horizontal="right" vertical="center"/>
      <protection locked="0"/>
    </xf>
    <xf numFmtId="4" fontId="46" fillId="27" borderId="3">
      <alignment horizontal="right" vertical="center"/>
      <protection locked="0"/>
    </xf>
    <xf numFmtId="4" fontId="46" fillId="28" borderId="3">
      <alignment horizontal="right" vertical="center"/>
      <protection locked="0"/>
    </xf>
    <xf numFmtId="0" fontId="14" fillId="20" borderId="10" applyNumberFormat="0" applyAlignment="0" applyProtection="0"/>
    <xf numFmtId="49" fontId="31" fillId="0" borderId="3">
      <alignment horizontal="left" vertical="center" wrapText="1"/>
      <protection locked="0"/>
    </xf>
    <xf numFmtId="49" fontId="31" fillId="0" borderId="3">
      <alignment horizontal="left" vertical="center" wrapText="1"/>
      <protection locked="0"/>
    </xf>
    <xf numFmtId="0" fontId="21" fillId="0" borderId="0" applyNumberFormat="0" applyFill="0" applyBorder="0" applyAlignment="0" applyProtection="0"/>
    <xf numFmtId="0" fontId="19" fillId="0" borderId="11" applyNumberFormat="0" applyFill="0" applyAlignment="0" applyProtection="0"/>
    <xf numFmtId="0" fontId="26" fillId="0" borderId="0" applyNumberFormat="0" applyFill="0" applyBorder="0" applyAlignment="0" applyProtection="0"/>
    <xf numFmtId="0" fontId="30" fillId="16" borderId="0" applyNumberFormat="0" applyBorder="0" applyAlignment="0" applyProtection="0"/>
    <xf numFmtId="0" fontId="12" fillId="16" borderId="0" applyNumberFormat="0" applyBorder="0" applyAlignment="0" applyProtection="0"/>
    <xf numFmtId="0" fontId="30" fillId="17" borderId="0" applyNumberFormat="0" applyBorder="0" applyAlignment="0" applyProtection="0"/>
    <xf numFmtId="0" fontId="12" fillId="17" borderId="0" applyNumberFormat="0" applyBorder="0" applyAlignment="0" applyProtection="0"/>
    <xf numFmtId="0" fontId="30" fillId="18" borderId="0" applyNumberFormat="0" applyBorder="0" applyAlignment="0" applyProtection="0"/>
    <xf numFmtId="0" fontId="12" fillId="18"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9" borderId="0" applyNumberFormat="0" applyBorder="0" applyAlignment="0" applyProtection="0"/>
    <xf numFmtId="0" fontId="12" fillId="19" borderId="0" applyNumberFormat="0" applyBorder="0" applyAlignment="0" applyProtection="0"/>
    <xf numFmtId="0" fontId="47" fillId="7" borderId="1" applyNumberFormat="0" applyAlignment="0" applyProtection="0"/>
    <xf numFmtId="0" fontId="13" fillId="7" borderId="1" applyNumberFormat="0" applyAlignment="0" applyProtection="0"/>
    <xf numFmtId="0" fontId="48" fillId="20" borderId="10" applyNumberFormat="0" applyAlignment="0" applyProtection="0"/>
    <xf numFmtId="0" fontId="14" fillId="20" borderId="10" applyNumberFormat="0" applyAlignment="0" applyProtection="0"/>
    <xf numFmtId="0" fontId="49" fillId="20" borderId="1" applyNumberFormat="0" applyAlignment="0" applyProtection="0"/>
    <xf numFmtId="0" fontId="15" fillId="20" borderId="1" applyNumberFormat="0" applyAlignment="0" applyProtection="0"/>
    <xf numFmtId="203" fontId="10" fillId="0" borderId="0" applyFont="0" applyFill="0" applyBorder="0" applyAlignment="0" applyProtection="0"/>
    <xf numFmtId="0" fontId="50" fillId="0" borderId="4" applyNumberFormat="0" applyFill="0" applyAlignment="0" applyProtection="0"/>
    <xf numFmtId="0" fontId="16" fillId="0" borderId="4" applyNumberFormat="0" applyFill="0" applyAlignment="0" applyProtection="0"/>
    <xf numFmtId="0" fontId="51" fillId="0" borderId="5" applyNumberFormat="0" applyFill="0" applyAlignment="0" applyProtection="0"/>
    <xf numFmtId="0" fontId="17" fillId="0" borderId="5" applyNumberFormat="0" applyFill="0" applyAlignment="0" applyProtection="0"/>
    <xf numFmtId="0" fontId="52" fillId="0" borderId="6" applyNumberFormat="0" applyFill="0" applyAlignment="0" applyProtection="0"/>
    <xf numFmtId="0" fontId="18" fillId="0" borderId="6" applyNumberFormat="0" applyFill="0" applyAlignment="0" applyProtection="0"/>
    <xf numFmtId="0" fontId="52" fillId="0" borderId="0" applyNumberFormat="0" applyFill="0" applyBorder="0" applyAlignment="0" applyProtection="0"/>
    <xf numFmtId="0" fontId="18" fillId="0" borderId="0" applyNumberFormat="0" applyFill="0" applyBorder="0" applyAlignment="0" applyProtection="0"/>
    <xf numFmtId="0" fontId="53" fillId="0" borderId="11" applyNumberFormat="0" applyFill="0" applyAlignment="0" applyProtection="0"/>
    <xf numFmtId="0" fontId="19" fillId="0" borderId="11" applyNumberFormat="0" applyFill="0" applyAlignment="0" applyProtection="0"/>
    <xf numFmtId="0" fontId="54" fillId="21" borderId="2"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55" fillId="23" borderId="0" applyNumberFormat="0" applyBorder="0" applyAlignment="0" applyProtection="0"/>
    <xf numFmtId="0" fontId="22"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7"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67" fillId="0" borderId="0"/>
    <xf numFmtId="0" fontId="67" fillId="0" borderId="0"/>
    <xf numFmtId="0" fontId="67" fillId="0" borderId="0"/>
    <xf numFmtId="0" fontId="67" fillId="0" borderId="0"/>
    <xf numFmtId="0" fontId="1"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1" fillId="0" borderId="0"/>
    <xf numFmtId="0" fontId="67" fillId="0" borderId="0"/>
    <xf numFmtId="0" fontId="10" fillId="0" borderId="0"/>
    <xf numFmtId="0" fontId="2" fillId="0" borderId="0"/>
    <xf numFmtId="0" fontId="10" fillId="0" borderId="0"/>
    <xf numFmtId="0" fontId="10" fillId="0" borderId="0" applyNumberFormat="0" applyFont="0" applyFill="0" applyBorder="0" applyAlignment="0" applyProtection="0">
      <alignment vertical="top"/>
    </xf>
    <xf numFmtId="0" fontId="10" fillId="0" borderId="0" applyNumberFormat="0" applyFont="0" applyFill="0" applyBorder="0" applyAlignment="0" applyProtection="0">
      <alignment vertical="top"/>
    </xf>
    <xf numFmtId="0" fontId="2" fillId="0" borderId="0"/>
    <xf numFmtId="0" fontId="10" fillId="0" borderId="0"/>
    <xf numFmtId="0" fontId="2" fillId="0" borderId="0"/>
    <xf numFmtId="0" fontId="2" fillId="0" borderId="0"/>
    <xf numFmtId="0" fontId="2" fillId="0" borderId="0"/>
    <xf numFmtId="0" fontId="2" fillId="0" borderId="0"/>
    <xf numFmtId="0" fontId="10" fillId="0" borderId="0"/>
    <xf numFmtId="0" fontId="56" fillId="3" borderId="0" applyNumberFormat="0" applyBorder="0" applyAlignment="0" applyProtection="0"/>
    <xf numFmtId="0" fontId="23" fillId="3" borderId="0" applyNumberFormat="0" applyBorder="0" applyAlignment="0" applyProtection="0"/>
    <xf numFmtId="0" fontId="57" fillId="0" borderId="0" applyNumberFormat="0" applyFill="0" applyBorder="0" applyAlignment="0" applyProtection="0"/>
    <xf numFmtId="0" fontId="24" fillId="0" borderId="0" applyNumberFormat="0" applyFill="0" applyBorder="0" applyAlignment="0" applyProtection="0"/>
    <xf numFmtId="0" fontId="58" fillId="25" borderId="9" applyNumberFormat="0" applyFont="0" applyAlignment="0" applyProtection="0"/>
    <xf numFmtId="0" fontId="10"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9" fillId="0" borderId="8" applyNumberFormat="0" applyFill="0" applyAlignment="0" applyProtection="0"/>
    <xf numFmtId="0" fontId="25" fillId="0" borderId="8" applyNumberFormat="0" applyFill="0" applyAlignment="0" applyProtection="0"/>
    <xf numFmtId="0" fontId="28" fillId="0" borderId="0"/>
    <xf numFmtId="0" fontId="60" fillId="0" borderId="0"/>
    <xf numFmtId="0" fontId="60" fillId="0" borderId="0"/>
    <xf numFmtId="0" fontId="60" fillId="0" borderId="0"/>
    <xf numFmtId="0" fontId="60" fillId="0" borderId="0"/>
    <xf numFmtId="0" fontId="60" fillId="0" borderId="0"/>
    <xf numFmtId="0" fontId="60" fillId="0" borderId="0"/>
    <xf numFmtId="0" fontId="61" fillId="0" borderId="0" applyNumberFormat="0" applyFill="0" applyBorder="0" applyAlignment="0" applyProtection="0"/>
    <xf numFmtId="0" fontId="26" fillId="0" borderId="0" applyNumberFormat="0" applyFill="0" applyBorder="0" applyAlignment="0" applyProtection="0"/>
    <xf numFmtId="204" fontId="62" fillId="0" borderId="0" applyFont="0" applyFill="0" applyBorder="0" applyAlignment="0" applyProtection="0"/>
    <xf numFmtId="205" fontId="62"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74"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206" fontId="2" fillId="0" borderId="0" applyFont="0" applyFill="0" applyBorder="0" applyAlignment="0" applyProtection="0"/>
    <xf numFmtId="206" fontId="2" fillId="0" borderId="0" applyFont="0" applyFill="0" applyBorder="0" applyAlignment="0" applyProtection="0"/>
    <xf numFmtId="179" fontId="2" fillId="0" borderId="0" applyFont="0" applyFill="0" applyBorder="0" applyAlignment="0" applyProtection="0"/>
    <xf numFmtId="195" fontId="1" fillId="0" borderId="0" applyFont="0" applyFill="0" applyBorder="0" applyAlignment="0" applyProtection="0"/>
    <xf numFmtId="195" fontId="1" fillId="0" borderId="0" applyFont="0" applyFill="0" applyBorder="0" applyAlignment="0" applyProtection="0"/>
    <xf numFmtId="195" fontId="1" fillId="0" borderId="0" applyFont="0" applyFill="0" applyBorder="0" applyAlignment="0" applyProtection="0"/>
    <xf numFmtId="173" fontId="2" fillId="0" borderId="0" applyFont="0" applyFill="0" applyBorder="0" applyAlignment="0" applyProtection="0"/>
    <xf numFmtId="195" fontId="2" fillId="0" borderId="0" applyFont="0" applyFill="0" applyBorder="0" applyAlignment="0" applyProtection="0"/>
    <xf numFmtId="0" fontId="63" fillId="4" borderId="0" applyNumberFormat="0" applyBorder="0" applyAlignment="0" applyProtection="0"/>
    <xf numFmtId="0" fontId="27" fillId="4" borderId="0" applyNumberFormat="0" applyBorder="0" applyAlignment="0" applyProtection="0"/>
    <xf numFmtId="207" fontId="64" fillId="22" borderId="12" applyFill="0" applyBorder="0">
      <alignment horizontal="center" vertical="center" wrapText="1"/>
      <protection locked="0"/>
    </xf>
    <xf numFmtId="202" fontId="65" fillId="0" borderId="0">
      <alignment wrapText="1"/>
    </xf>
    <xf numFmtId="202" fontId="32" fillId="0" borderId="0">
      <alignment wrapText="1"/>
    </xf>
  </cellStyleXfs>
  <cellXfs count="138">
    <xf numFmtId="0" fontId="0" fillId="0" borderId="0" xfId="0"/>
    <xf numFmtId="0" fontId="5" fillId="0" borderId="0" xfId="0" quotePrefix="1"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horizontal="center" vertical="center"/>
    </xf>
    <xf numFmtId="0" fontId="4" fillId="0" borderId="0" xfId="0" applyFont="1" applyFill="1" applyBorder="1" applyAlignment="1">
      <alignment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4" fillId="0" borderId="3" xfId="0" applyFont="1" applyFill="1" applyBorder="1" applyAlignment="1">
      <alignment horizontal="left" vertical="center" wrapText="1"/>
    </xf>
    <xf numFmtId="0" fontId="5" fillId="0" borderId="3" xfId="0" applyFont="1" applyFill="1" applyBorder="1" applyAlignment="1">
      <alignment vertical="center" wrapText="1"/>
    </xf>
    <xf numFmtId="0" fontId="4" fillId="0" borderId="0" xfId="0" applyFont="1" applyFill="1" applyBorder="1" applyAlignment="1">
      <alignment horizontal="center" vertical="center"/>
    </xf>
    <xf numFmtId="0" fontId="5" fillId="0" borderId="3" xfId="0" applyFont="1" applyFill="1" applyBorder="1" applyAlignment="1">
      <alignment vertical="center"/>
    </xf>
    <xf numFmtId="0" fontId="5" fillId="0" borderId="0" xfId="0" applyFont="1" applyFill="1" applyBorder="1" applyAlignment="1">
      <alignment horizontal="right" vertical="center"/>
    </xf>
    <xf numFmtId="0" fontId="5" fillId="0" borderId="0"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Border="1" applyAlignment="1">
      <alignment horizontal="left" vertical="center" wrapText="1"/>
    </xf>
    <xf numFmtId="0" fontId="5" fillId="0" borderId="3" xfId="245" applyFont="1" applyFill="1" applyBorder="1" applyAlignment="1">
      <alignment horizontal="left" vertical="center" wrapText="1"/>
    </xf>
    <xf numFmtId="0" fontId="5" fillId="0" borderId="0" xfId="0" applyFont="1" applyFill="1" applyBorder="1" applyAlignment="1">
      <alignment vertical="center" wrapText="1"/>
    </xf>
    <xf numFmtId="0" fontId="5" fillId="0" borderId="3" xfId="245" applyFont="1" applyFill="1" applyBorder="1" applyAlignment="1">
      <alignment horizontal="center" vertical="center"/>
    </xf>
    <xf numFmtId="0" fontId="5" fillId="0" borderId="3" xfId="0" applyNumberFormat="1" applyFont="1" applyFill="1" applyBorder="1" applyAlignment="1">
      <alignment horizontal="center" vertical="center"/>
    </xf>
    <xf numFmtId="0" fontId="4" fillId="0" borderId="0" xfId="0" applyFont="1" applyFill="1" applyBorder="1" applyAlignment="1" applyProtection="1">
      <alignment horizontal="left" vertical="center"/>
      <protection locked="0"/>
    </xf>
    <xf numFmtId="0" fontId="5" fillId="0" borderId="13" xfId="0" applyFont="1" applyFill="1" applyBorder="1" applyAlignment="1">
      <alignment horizontal="center" vertical="center" wrapText="1"/>
    </xf>
    <xf numFmtId="0" fontId="4" fillId="0" borderId="3" xfId="245" applyFont="1" applyFill="1" applyBorder="1" applyAlignment="1">
      <alignment horizontal="left" vertical="center" wrapText="1"/>
    </xf>
    <xf numFmtId="0" fontId="5" fillId="0" borderId="14" xfId="0" applyFont="1" applyFill="1" applyBorder="1" applyAlignment="1">
      <alignment vertical="center"/>
    </xf>
    <xf numFmtId="0" fontId="5" fillId="0" borderId="15" xfId="0" applyFont="1" applyFill="1" applyBorder="1" applyAlignment="1">
      <alignment vertical="center"/>
    </xf>
    <xf numFmtId="0" fontId="5" fillId="0" borderId="0" xfId="0" applyFont="1" applyFill="1" applyBorder="1" applyAlignment="1">
      <alignment horizontal="left" vertical="center"/>
    </xf>
    <xf numFmtId="0" fontId="6" fillId="0" borderId="0" xfId="0" applyFont="1" applyFill="1" applyBorder="1" applyAlignment="1">
      <alignment vertical="center"/>
    </xf>
    <xf numFmtId="0" fontId="5" fillId="0" borderId="14" xfId="0" applyFont="1" applyFill="1" applyBorder="1" applyAlignment="1">
      <alignment vertical="center" wrapText="1"/>
    </xf>
    <xf numFmtId="0" fontId="5" fillId="0" borderId="15" xfId="0" applyFont="1" applyFill="1" applyBorder="1" applyAlignment="1">
      <alignment vertical="center" wrapText="1"/>
    </xf>
    <xf numFmtId="0" fontId="4" fillId="0" borderId="3" xfId="0" applyFont="1" applyFill="1" applyBorder="1" applyAlignment="1" applyProtection="1">
      <alignment horizontal="left" vertical="center" wrapText="1"/>
      <protection locked="0"/>
    </xf>
    <xf numFmtId="0" fontId="5" fillId="0" borderId="3" xfId="0" applyFont="1" applyFill="1" applyBorder="1" applyAlignment="1" applyProtection="1">
      <alignment horizontal="left" vertical="center" wrapText="1"/>
      <protection locked="0"/>
    </xf>
    <xf numFmtId="204" fontId="5" fillId="0" borderId="3" xfId="0" applyNumberFormat="1" applyFont="1" applyFill="1" applyBorder="1" applyAlignment="1">
      <alignment horizontal="center" vertical="center" wrapText="1"/>
    </xf>
    <xf numFmtId="0" fontId="0" fillId="0" borderId="0" xfId="0" applyFill="1"/>
    <xf numFmtId="204" fontId="5" fillId="0" borderId="16" xfId="0" applyNumberFormat="1" applyFont="1" applyFill="1" applyBorder="1" applyAlignment="1">
      <alignment horizontal="center" vertical="center" wrapText="1"/>
    </xf>
    <xf numFmtId="204" fontId="4" fillId="0" borderId="3" xfId="0" applyNumberFormat="1" applyFont="1" applyFill="1" applyBorder="1" applyAlignment="1">
      <alignment horizontal="center" vertical="center" wrapText="1"/>
    </xf>
    <xf numFmtId="0" fontId="4" fillId="0" borderId="16" xfId="0" applyFont="1" applyFill="1" applyBorder="1" applyAlignment="1" applyProtection="1">
      <alignment horizontal="left" vertical="center" wrapText="1"/>
      <protection locked="0"/>
    </xf>
    <xf numFmtId="0" fontId="5" fillId="0" borderId="16" xfId="0" quotePrefix="1" applyNumberFormat="1" applyFont="1" applyFill="1" applyBorder="1" applyAlignment="1">
      <alignment horizontal="center" vertical="center"/>
    </xf>
    <xf numFmtId="0" fontId="5" fillId="0" borderId="16" xfId="0" applyNumberFormat="1" applyFont="1" applyFill="1" applyBorder="1" applyAlignment="1">
      <alignment horizontal="center" vertical="center"/>
    </xf>
    <xf numFmtId="0" fontId="5" fillId="0" borderId="16" xfId="0" applyFont="1" applyFill="1" applyBorder="1" applyAlignment="1" applyProtection="1">
      <alignment horizontal="left" vertical="center" wrapText="1"/>
      <protection locked="0"/>
    </xf>
    <xf numFmtId="0" fontId="5" fillId="0" borderId="16" xfId="0" applyFont="1" applyFill="1" applyBorder="1" applyAlignment="1">
      <alignment horizontal="center" vertical="center"/>
    </xf>
    <xf numFmtId="0" fontId="5" fillId="0" borderId="13" xfId="0" applyFont="1" applyFill="1" applyBorder="1" applyAlignment="1" applyProtection="1">
      <alignment horizontal="left" vertical="center" wrapText="1"/>
      <protection locked="0"/>
    </xf>
    <xf numFmtId="0" fontId="5" fillId="0" borderId="13" xfId="0" applyFont="1" applyFill="1" applyBorder="1" applyAlignment="1">
      <alignment horizontal="center" vertical="center"/>
    </xf>
    <xf numFmtId="49" fontId="5" fillId="0" borderId="16" xfId="0" applyNumberFormat="1" applyFont="1" applyFill="1" applyBorder="1" applyAlignment="1">
      <alignment horizontal="center" vertical="center"/>
    </xf>
    <xf numFmtId="49" fontId="5" fillId="0" borderId="3" xfId="0" applyNumberFormat="1" applyFont="1" applyFill="1" applyBorder="1" applyAlignment="1">
      <alignment horizontal="center" vertical="center"/>
    </xf>
    <xf numFmtId="49" fontId="5" fillId="0" borderId="13" xfId="0" applyNumberFormat="1" applyFont="1" applyFill="1" applyBorder="1" applyAlignment="1">
      <alignment horizontal="center" vertical="center"/>
    </xf>
    <xf numFmtId="204" fontId="4" fillId="0" borderId="16" xfId="0" applyNumberFormat="1" applyFont="1" applyFill="1" applyBorder="1" applyAlignment="1">
      <alignment horizontal="center" vertical="center" wrapText="1"/>
    </xf>
    <xf numFmtId="0" fontId="5" fillId="0" borderId="17" xfId="245" applyFont="1" applyFill="1" applyBorder="1" applyAlignment="1">
      <alignment horizontal="left" vertical="center" wrapText="1"/>
    </xf>
    <xf numFmtId="0" fontId="5" fillId="0" borderId="17"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xf>
    <xf numFmtId="204" fontId="5" fillId="0" borderId="0" xfId="0" applyNumberFormat="1" applyFont="1" applyFill="1" applyBorder="1" applyAlignment="1">
      <alignment horizontal="center" vertical="center" wrapText="1"/>
    </xf>
    <xf numFmtId="204" fontId="7" fillId="0" borderId="0" xfId="0" applyNumberFormat="1" applyFont="1" applyFill="1" applyBorder="1" applyAlignment="1">
      <alignment horizontal="center" vertical="center" wrapText="1"/>
    </xf>
    <xf numFmtId="197" fontId="7" fillId="0" borderId="0" xfId="0" applyNumberFormat="1" applyFont="1" applyFill="1" applyBorder="1" applyAlignment="1">
      <alignment horizontal="center" vertical="center" wrapText="1"/>
    </xf>
    <xf numFmtId="197" fontId="5" fillId="0" borderId="16" xfId="0" applyNumberFormat="1" applyFont="1" applyFill="1" applyBorder="1" applyAlignment="1">
      <alignment horizontal="right" vertical="center" wrapText="1"/>
    </xf>
    <xf numFmtId="197" fontId="4" fillId="0" borderId="16" xfId="0" applyNumberFormat="1" applyFont="1" applyFill="1" applyBorder="1" applyAlignment="1">
      <alignment horizontal="right" vertical="center" wrapText="1"/>
    </xf>
    <xf numFmtId="197" fontId="5" fillId="0" borderId="17" xfId="0" applyNumberFormat="1" applyFont="1" applyFill="1" applyBorder="1" applyAlignment="1">
      <alignment horizontal="right" vertical="center" wrapText="1"/>
    </xf>
    <xf numFmtId="0" fontId="5" fillId="0" borderId="17" xfId="0" applyFont="1" applyFill="1" applyBorder="1" applyAlignment="1" applyProtection="1">
      <alignment horizontal="left" vertical="center" wrapText="1"/>
      <protection locked="0"/>
    </xf>
    <xf numFmtId="0" fontId="5" fillId="0" borderId="3" xfId="0" applyNumberFormat="1" applyFont="1" applyFill="1" applyBorder="1" applyAlignment="1">
      <alignment horizontal="center" vertical="center" wrapText="1"/>
    </xf>
    <xf numFmtId="0" fontId="5" fillId="0" borderId="18" xfId="0" applyFont="1" applyFill="1" applyBorder="1" applyAlignment="1">
      <alignment horizontal="left" vertical="center"/>
    </xf>
    <xf numFmtId="0" fontId="5" fillId="0" borderId="19" xfId="0" applyFont="1" applyFill="1" applyBorder="1" applyAlignment="1">
      <alignment vertical="center" wrapText="1"/>
    </xf>
    <xf numFmtId="0" fontId="5" fillId="0" borderId="14" xfId="0" applyFont="1" applyFill="1" applyBorder="1" applyAlignment="1">
      <alignment horizontal="left" vertical="center"/>
    </xf>
    <xf numFmtId="0" fontId="5" fillId="0" borderId="3" xfId="0" quotePrefix="1" applyNumberFormat="1" applyFont="1" applyFill="1" applyBorder="1" applyAlignment="1">
      <alignment horizontal="center" vertical="center" wrapText="1"/>
    </xf>
    <xf numFmtId="0" fontId="4" fillId="0" borderId="3" xfId="182" applyFont="1" applyFill="1" applyBorder="1" applyAlignment="1">
      <alignment vertical="center" wrapText="1"/>
      <protection locked="0"/>
    </xf>
    <xf numFmtId="0" fontId="5" fillId="0" borderId="3" xfId="182" applyFont="1" applyFill="1" applyBorder="1" applyAlignment="1">
      <alignment vertical="center" wrapText="1"/>
      <protection locked="0"/>
    </xf>
    <xf numFmtId="0" fontId="7" fillId="0" borderId="3" xfId="182" applyFont="1" applyFill="1" applyBorder="1" applyAlignment="1">
      <alignment vertical="center" wrapText="1"/>
      <protection locked="0"/>
    </xf>
    <xf numFmtId="0" fontId="5" fillId="0" borderId="3" xfId="0" applyFont="1" applyFill="1" applyBorder="1" applyAlignment="1" applyProtection="1">
      <alignment vertical="center" wrapText="1"/>
      <protection locked="0"/>
    </xf>
    <xf numFmtId="0" fontId="4" fillId="0" borderId="3" xfId="0" applyFont="1" applyFill="1" applyBorder="1" applyAlignment="1" applyProtection="1">
      <alignment vertical="center" wrapText="1"/>
      <protection locked="0"/>
    </xf>
    <xf numFmtId="49" fontId="4" fillId="0" borderId="3" xfId="182" applyNumberFormat="1" applyFont="1" applyFill="1" applyBorder="1" applyAlignment="1">
      <alignment vertical="center" wrapText="1"/>
      <protection locked="0"/>
    </xf>
    <xf numFmtId="49" fontId="5" fillId="0" borderId="3" xfId="182" applyNumberFormat="1" applyFont="1" applyFill="1" applyBorder="1" applyAlignment="1">
      <alignment vertical="center" wrapText="1"/>
      <protection locked="0"/>
    </xf>
    <xf numFmtId="49" fontId="8" fillId="0" borderId="3" xfId="182" applyNumberFormat="1" applyFont="1" applyFill="1" applyBorder="1" applyAlignment="1">
      <alignment vertical="center" wrapText="1"/>
      <protection locked="0"/>
    </xf>
    <xf numFmtId="0" fontId="0" fillId="0" borderId="0" xfId="0" applyAlignment="1">
      <alignment vertical="top" wrapText="1"/>
    </xf>
    <xf numFmtId="0" fontId="4" fillId="0" borderId="3" xfId="0" applyFont="1" applyFill="1" applyBorder="1" applyAlignment="1">
      <alignment vertical="center" wrapText="1"/>
    </xf>
    <xf numFmtId="204" fontId="5" fillId="29" borderId="3" xfId="0" applyNumberFormat="1" applyFont="1" applyFill="1" applyBorder="1" applyAlignment="1">
      <alignment horizontal="center" vertical="center" wrapText="1"/>
    </xf>
    <xf numFmtId="204" fontId="4" fillId="29" borderId="3" xfId="0" applyNumberFormat="1" applyFont="1" applyFill="1" applyBorder="1" applyAlignment="1">
      <alignment horizontal="center" vertical="center" wrapText="1"/>
    </xf>
    <xf numFmtId="204" fontId="4" fillId="29" borderId="16" xfId="0" applyNumberFormat="1" applyFont="1" applyFill="1" applyBorder="1" applyAlignment="1">
      <alignment horizontal="center" vertical="center" wrapText="1"/>
    </xf>
    <xf numFmtId="204" fontId="5" fillId="29" borderId="16" xfId="0" applyNumberFormat="1" applyFont="1" applyFill="1" applyBorder="1" applyAlignment="1">
      <alignment horizontal="center" vertical="center" wrapText="1"/>
    </xf>
    <xf numFmtId="204" fontId="5" fillId="29" borderId="17" xfId="0" applyNumberFormat="1" applyFont="1" applyFill="1" applyBorder="1" applyAlignment="1">
      <alignment horizontal="center" vertical="center" wrapText="1"/>
    </xf>
    <xf numFmtId="213" fontId="5" fillId="29" borderId="16" xfId="0" applyNumberFormat="1" applyFont="1" applyFill="1" applyBorder="1" applyAlignment="1">
      <alignment horizontal="center" vertical="center" wrapText="1"/>
    </xf>
    <xf numFmtId="213" fontId="5" fillId="29" borderId="3" xfId="0" applyNumberFormat="1" applyFont="1" applyFill="1" applyBorder="1" applyAlignment="1">
      <alignment horizontal="center" vertical="center" wrapText="1"/>
    </xf>
    <xf numFmtId="213" fontId="5" fillId="29" borderId="13" xfId="0" applyNumberFormat="1" applyFont="1" applyFill="1" applyBorder="1" applyAlignment="1">
      <alignment horizontal="center" vertical="center" wrapText="1"/>
    </xf>
    <xf numFmtId="213" fontId="5" fillId="29" borderId="17" xfId="0" applyNumberFormat="1" applyFont="1" applyFill="1" applyBorder="1" applyAlignment="1">
      <alignment horizontal="center" vertical="center" wrapText="1"/>
    </xf>
    <xf numFmtId="204" fontId="66" fillId="29" borderId="3"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204" fontId="4" fillId="0" borderId="0" xfId="0" applyNumberFormat="1" applyFont="1" applyFill="1" applyBorder="1" applyAlignment="1">
      <alignment vertical="center"/>
    </xf>
    <xf numFmtId="197" fontId="5" fillId="29" borderId="3" xfId="0" applyNumberFormat="1" applyFont="1" applyFill="1" applyBorder="1" applyAlignment="1">
      <alignment horizontal="center" vertical="center" wrapText="1"/>
    </xf>
    <xf numFmtId="204" fontId="66" fillId="0" borderId="3" xfId="0" applyNumberFormat="1" applyFont="1" applyFill="1" applyBorder="1" applyAlignment="1">
      <alignment horizontal="right" vertical="center" wrapText="1"/>
    </xf>
    <xf numFmtId="3" fontId="66" fillId="0" borderId="3" xfId="0" applyNumberFormat="1" applyFont="1" applyFill="1" applyBorder="1" applyAlignment="1">
      <alignment horizontal="right" vertical="center" wrapText="1"/>
    </xf>
    <xf numFmtId="197" fontId="66" fillId="0" borderId="3" xfId="0" applyNumberFormat="1" applyFont="1" applyFill="1" applyBorder="1" applyAlignment="1">
      <alignment horizontal="right" vertical="center" wrapText="1"/>
    </xf>
    <xf numFmtId="213" fontId="4" fillId="29" borderId="3" xfId="0" applyNumberFormat="1" applyFont="1" applyFill="1" applyBorder="1" applyAlignment="1">
      <alignment horizontal="center" vertical="center" wrapText="1"/>
    </xf>
    <xf numFmtId="204" fontId="4" fillId="29" borderId="3" xfId="0" applyNumberFormat="1" applyFont="1" applyFill="1" applyBorder="1" applyAlignment="1">
      <alignment horizontal="right" vertical="center" wrapText="1"/>
    </xf>
    <xf numFmtId="3" fontId="5" fillId="29" borderId="3" xfId="0" applyNumberFormat="1" applyFont="1" applyFill="1" applyBorder="1" applyAlignment="1">
      <alignment horizontal="right" vertical="center" wrapText="1"/>
    </xf>
    <xf numFmtId="197" fontId="5" fillId="29" borderId="3" xfId="0" applyNumberFormat="1" applyFont="1" applyFill="1" applyBorder="1" applyAlignment="1">
      <alignment horizontal="right" vertical="center" wrapText="1"/>
    </xf>
    <xf numFmtId="204" fontId="66" fillId="29" borderId="3" xfId="0" applyNumberFormat="1" applyFont="1" applyFill="1" applyBorder="1" applyAlignment="1">
      <alignment horizontal="right" vertical="center" wrapText="1"/>
    </xf>
    <xf numFmtId="3" fontId="66" fillId="29" borderId="3" xfId="0" applyNumberFormat="1" applyFont="1" applyFill="1" applyBorder="1" applyAlignment="1">
      <alignment horizontal="right" vertical="center" wrapText="1"/>
    </xf>
    <xf numFmtId="197" fontId="66" fillId="29" borderId="3" xfId="0" applyNumberFormat="1" applyFont="1" applyFill="1" applyBorder="1" applyAlignment="1">
      <alignment horizontal="right" vertical="center" wrapText="1"/>
    </xf>
    <xf numFmtId="213" fontId="66" fillId="29" borderId="3" xfId="0" applyNumberFormat="1" applyFont="1" applyFill="1" applyBorder="1" applyAlignment="1">
      <alignment horizontal="right" vertical="center" wrapText="1"/>
    </xf>
    <xf numFmtId="213" fontId="66" fillId="29" borderId="3" xfId="0" applyNumberFormat="1" applyFont="1" applyFill="1" applyBorder="1" applyAlignment="1">
      <alignment horizontal="center" vertical="center" wrapText="1"/>
    </xf>
    <xf numFmtId="0" fontId="5" fillId="29" borderId="0" xfId="0" applyFont="1" applyFill="1" applyBorder="1" applyAlignment="1">
      <alignment horizontal="right" vertical="center"/>
    </xf>
    <xf numFmtId="0" fontId="5" fillId="29" borderId="0" xfId="0" applyFont="1" applyFill="1" applyBorder="1" applyAlignment="1">
      <alignment vertical="center"/>
    </xf>
    <xf numFmtId="0" fontId="5" fillId="29" borderId="0" xfId="0" applyFont="1" applyFill="1" applyBorder="1" applyAlignment="1">
      <alignment horizontal="center" vertical="center"/>
    </xf>
    <xf numFmtId="0" fontId="5" fillId="29" borderId="0" xfId="0" applyFont="1" applyFill="1" applyBorder="1" applyAlignment="1">
      <alignment horizontal="left" vertical="center"/>
    </xf>
    <xf numFmtId="0" fontId="5" fillId="29" borderId="0" xfId="0" applyFont="1" applyFill="1" applyAlignment="1">
      <alignment horizontal="center" vertical="center"/>
    </xf>
    <xf numFmtId="0" fontId="5" fillId="29" borderId="18" xfId="0" applyFont="1" applyFill="1" applyBorder="1" applyAlignment="1">
      <alignment vertical="center"/>
    </xf>
    <xf numFmtId="0" fontId="5" fillId="29" borderId="24" xfId="0" applyFont="1" applyFill="1" applyBorder="1" applyAlignment="1">
      <alignment vertical="center" wrapText="1"/>
    </xf>
    <xf numFmtId="0" fontId="5" fillId="29" borderId="18" xfId="0" applyFont="1" applyFill="1" applyBorder="1" applyAlignment="1">
      <alignment vertical="center" wrapText="1"/>
    </xf>
    <xf numFmtId="0" fontId="5" fillId="29" borderId="15" xfId="0" applyFont="1" applyFill="1" applyBorder="1" applyAlignment="1">
      <alignment vertical="center" wrapText="1"/>
    </xf>
    <xf numFmtId="0" fontId="5" fillId="29" borderId="15" xfId="0" applyFont="1" applyFill="1" applyBorder="1" applyAlignment="1">
      <alignment vertical="center"/>
    </xf>
    <xf numFmtId="0" fontId="4" fillId="29" borderId="0" xfId="0" applyFont="1" applyFill="1" applyBorder="1" applyAlignment="1">
      <alignment horizontal="center" vertical="center"/>
    </xf>
    <xf numFmtId="0" fontId="5" fillId="29" borderId="0" xfId="0" applyFont="1" applyFill="1" applyAlignment="1">
      <alignment horizontal="left" vertical="center"/>
    </xf>
    <xf numFmtId="0" fontId="5" fillId="29" borderId="3" xfId="0" applyFont="1" applyFill="1" applyBorder="1" applyAlignment="1">
      <alignment horizontal="center" vertical="center" wrapText="1"/>
    </xf>
    <xf numFmtId="0" fontId="5" fillId="29" borderId="13" xfId="0" applyFont="1" applyFill="1" applyBorder="1" applyAlignment="1">
      <alignment horizontal="center" vertical="center" wrapText="1"/>
    </xf>
    <xf numFmtId="0" fontId="5" fillId="29" borderId="3" xfId="0" applyFont="1" applyFill="1" applyBorder="1" applyAlignment="1">
      <alignment horizontal="center" vertical="center"/>
    </xf>
    <xf numFmtId="204" fontId="5" fillId="29" borderId="0" xfId="0" applyNumberFormat="1" applyFont="1" applyFill="1" applyBorder="1" applyAlignment="1">
      <alignment horizontal="center" vertical="center" wrapText="1"/>
    </xf>
    <xf numFmtId="204" fontId="7" fillId="29" borderId="0" xfId="0" applyNumberFormat="1" applyFont="1" applyFill="1" applyBorder="1" applyAlignment="1">
      <alignment horizontal="center" vertical="center" wrapText="1"/>
    </xf>
    <xf numFmtId="0" fontId="5" fillId="29" borderId="0" xfId="0" applyFont="1" applyFill="1" applyBorder="1" applyAlignment="1">
      <alignment vertical="top" wrapText="1"/>
    </xf>
    <xf numFmtId="0" fontId="0" fillId="0" borderId="0" xfId="0" applyAlignment="1">
      <alignment wrapText="1"/>
    </xf>
    <xf numFmtId="0" fontId="0" fillId="0" borderId="23" xfId="0" applyBorder="1" applyAlignment="1">
      <alignment wrapText="1"/>
    </xf>
    <xf numFmtId="0" fontId="5" fillId="0" borderId="15" xfId="0" applyFont="1" applyFill="1" applyBorder="1" applyAlignment="1">
      <alignment horizontal="left" vertical="center" wrapText="1"/>
    </xf>
    <xf numFmtId="0" fontId="0" fillId="0" borderId="18" xfId="0" applyFill="1" applyBorder="1" applyAlignment="1">
      <alignment horizontal="left" vertical="center" wrapText="1"/>
    </xf>
    <xf numFmtId="0" fontId="5" fillId="0" borderId="3"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23"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0" xfId="237" applyNumberFormat="1" applyFont="1" applyFill="1" applyBorder="1" applyAlignment="1">
      <alignment horizontal="center" vertical="center" wrapText="1"/>
    </xf>
    <xf numFmtId="0" fontId="4" fillId="0" borderId="21" xfId="237" applyNumberFormat="1" applyFont="1" applyFill="1" applyBorder="1" applyAlignment="1">
      <alignment horizontal="center" vertical="center" wrapText="1"/>
    </xf>
    <xf numFmtId="0" fontId="4" fillId="0" borderId="22" xfId="237" applyNumberFormat="1" applyFont="1" applyFill="1" applyBorder="1" applyAlignment="1">
      <alignment horizontal="center" vertical="center" wrapText="1"/>
    </xf>
    <xf numFmtId="0" fontId="5" fillId="0" borderId="3" xfId="245" applyFont="1" applyFill="1" applyBorder="1" applyAlignment="1">
      <alignment horizontal="center" vertical="center"/>
    </xf>
    <xf numFmtId="0" fontId="5" fillId="0" borderId="3" xfId="0" applyFont="1" applyFill="1" applyBorder="1" applyAlignment="1">
      <alignment horizontal="center" vertical="center"/>
    </xf>
    <xf numFmtId="0" fontId="4" fillId="0" borderId="20" xfId="0" applyFont="1" applyFill="1" applyBorder="1" applyAlignment="1" applyProtection="1">
      <alignment horizontal="center" vertical="center" wrapText="1"/>
      <protection locked="0"/>
    </xf>
    <xf numFmtId="0" fontId="4" fillId="0" borderId="21" xfId="0" applyFont="1" applyFill="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xf numFmtId="0" fontId="5" fillId="0" borderId="0" xfId="0" applyFont="1" applyFill="1" applyAlignment="1">
      <alignment horizontal="center" vertical="center"/>
    </xf>
    <xf numFmtId="197" fontId="5" fillId="0" borderId="0" xfId="0" applyNumberFormat="1" applyFont="1" applyFill="1" applyBorder="1" applyAlignment="1">
      <alignment horizontal="center" vertical="center" wrapText="1"/>
    </xf>
    <xf numFmtId="197" fontId="5" fillId="0" borderId="0" xfId="0" quotePrefix="1" applyNumberFormat="1" applyFont="1" applyFill="1" applyBorder="1" applyAlignment="1">
      <alignment horizontal="center" vertical="center" wrapText="1"/>
    </xf>
  </cellXfs>
  <cellStyles count="353">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22020\&#1060;&#1110;&#1085;&#1072;&#1085;&#1089;&#1086;&#1074;&#1110;%20&#1087;&#1083;&#1072;&#1085;&#1080;\&#1053;&#1040;&#1050;%20&#1053;&#1072;&#1092;&#1090;&#1086;&#1075;&#1072;&#1079;\2014\&#1030;%20&#1088;&#1077;&#1076;&#1072;&#1082;&#1094;&#1110;&#1103;%20(14.02.2014)\003%20&#1076;&#1086;&#1076;&#1072;&#1090;&#1082;&#108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s>
    <sheetDataSet>
      <sheetData sheetId="0"/>
      <sheetData sheetId="1"/>
      <sheetData sheetId="2"/>
      <sheetData sheetId="3"/>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ерн.фил"/>
      <sheetName val="Джурчи"/>
      <sheetName val="УГВ"/>
      <sheetName val="ЧорНГ"/>
      <sheetName val="Додаток 1"/>
      <sheetName val="Додаток2"/>
      <sheetName val="Графік"/>
      <sheetName val="ГрОДА"/>
      <sheetName val="Мфілія"/>
      <sheetName val="Харків"/>
      <sheetName val="Донецьк"/>
      <sheetName val="Черкаси"/>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R509"/>
  <sheetViews>
    <sheetView tabSelected="1" view="pageBreakPreview" zoomScale="65" zoomScaleNormal="70" zoomScaleSheetLayoutView="65" workbookViewId="0">
      <selection activeCell="B8" sqref="B8:E8"/>
    </sheetView>
  </sheetViews>
  <sheetFormatPr defaultRowHeight="18.75"/>
  <cols>
    <col min="1" max="1" width="86.140625" style="3" customWidth="1"/>
    <col min="2" max="2" width="17.140625" style="14" customWidth="1"/>
    <col min="3" max="3" width="30.7109375" style="14" customWidth="1"/>
    <col min="4" max="6" width="30.7109375" style="99" customWidth="1"/>
    <col min="7" max="7" width="25.7109375" style="14" customWidth="1"/>
    <col min="8" max="8" width="21.7109375" style="14" customWidth="1"/>
    <col min="9" max="9" width="10" style="3" customWidth="1"/>
    <col min="10" max="10" width="9.5703125" style="3" customWidth="1"/>
    <col min="11" max="16384" width="9.140625" style="3"/>
  </cols>
  <sheetData>
    <row r="1" spans="1:12" ht="18.75" customHeight="1">
      <c r="B1" s="13"/>
      <c r="C1" s="13"/>
      <c r="D1" s="97"/>
      <c r="E1" s="98"/>
      <c r="F1" s="98" t="s">
        <v>207</v>
      </c>
      <c r="G1" s="3"/>
      <c r="H1" s="3"/>
      <c r="J1" s="33"/>
      <c r="K1" s="33"/>
      <c r="L1" s="33"/>
    </row>
    <row r="2" spans="1:12" ht="18.75" customHeight="1">
      <c r="A2" s="27"/>
      <c r="E2" s="98"/>
      <c r="F2" s="114" t="s">
        <v>208</v>
      </c>
      <c r="G2" s="115"/>
      <c r="H2" s="115"/>
      <c r="I2" s="70"/>
      <c r="J2" s="33"/>
      <c r="K2" s="33"/>
      <c r="L2" s="33"/>
    </row>
    <row r="3" spans="1:12" ht="18.75" customHeight="1">
      <c r="A3" s="14"/>
      <c r="E3" s="100"/>
      <c r="F3" s="115"/>
      <c r="G3" s="115"/>
      <c r="H3" s="115"/>
      <c r="I3" s="70"/>
      <c r="J3" s="33"/>
      <c r="K3" s="33"/>
      <c r="L3" s="33"/>
    </row>
    <row r="4" spans="1:12" ht="18.75" customHeight="1">
      <c r="A4" s="14"/>
      <c r="E4" s="100"/>
      <c r="F4" s="115"/>
      <c r="G4" s="115"/>
      <c r="H4" s="115"/>
      <c r="I4" s="70"/>
      <c r="J4" s="33"/>
      <c r="K4" s="33"/>
      <c r="L4" s="33"/>
    </row>
    <row r="5" spans="1:12" ht="18.75" customHeight="1">
      <c r="A5" s="14"/>
      <c r="E5" s="100"/>
      <c r="F5" s="115"/>
      <c r="G5" s="115"/>
      <c r="H5" s="115"/>
      <c r="I5" s="70"/>
      <c r="J5" s="33"/>
      <c r="K5" s="33"/>
      <c r="L5" s="33"/>
    </row>
    <row r="6" spans="1:12" ht="20.25" customHeight="1">
      <c r="B6" s="4"/>
      <c r="C6" s="4"/>
      <c r="D6" s="101"/>
      <c r="F6" s="116"/>
      <c r="G6" s="116"/>
      <c r="H6" s="116"/>
    </row>
    <row r="7" spans="1:12" ht="20.100000000000001" customHeight="1">
      <c r="A7" s="60" t="s">
        <v>30</v>
      </c>
      <c r="B7" s="117">
        <v>2024</v>
      </c>
      <c r="C7" s="117"/>
      <c r="D7" s="117"/>
      <c r="E7" s="117"/>
      <c r="F7" s="102"/>
      <c r="G7" s="58"/>
      <c r="H7" s="6" t="s">
        <v>43</v>
      </c>
    </row>
    <row r="8" spans="1:12" ht="20.100000000000001" customHeight="1">
      <c r="A8" s="59" t="s">
        <v>11</v>
      </c>
      <c r="B8" s="122" t="s">
        <v>209</v>
      </c>
      <c r="C8" s="122"/>
      <c r="D8" s="122"/>
      <c r="E8" s="122"/>
      <c r="F8" s="103"/>
      <c r="G8" s="12" t="s">
        <v>29</v>
      </c>
      <c r="H8" s="6">
        <v>14024470</v>
      </c>
    </row>
    <row r="9" spans="1:12" ht="20.100000000000001" customHeight="1">
      <c r="A9" s="24" t="s">
        <v>12</v>
      </c>
      <c r="B9" s="117" t="s">
        <v>210</v>
      </c>
      <c r="C9" s="117"/>
      <c r="D9" s="117"/>
      <c r="E9" s="117"/>
      <c r="F9" s="102"/>
      <c r="G9" s="12" t="s">
        <v>28</v>
      </c>
      <c r="H9" s="6"/>
    </row>
    <row r="10" spans="1:12" ht="20.100000000000001" customHeight="1">
      <c r="A10" s="24" t="s">
        <v>16</v>
      </c>
      <c r="B10" s="117" t="s">
        <v>211</v>
      </c>
      <c r="C10" s="117"/>
      <c r="D10" s="117"/>
      <c r="E10" s="117"/>
      <c r="F10" s="102"/>
      <c r="G10" s="12" t="s">
        <v>27</v>
      </c>
      <c r="H10" s="6"/>
    </row>
    <row r="11" spans="1:12" ht="20.100000000000001" customHeight="1">
      <c r="A11" s="28" t="s">
        <v>87</v>
      </c>
      <c r="B11" s="117" t="s">
        <v>212</v>
      </c>
      <c r="C11" s="117"/>
      <c r="D11" s="117"/>
      <c r="E11" s="117"/>
      <c r="F11" s="104"/>
      <c r="G11" s="12" t="s">
        <v>6</v>
      </c>
      <c r="H11" s="6"/>
    </row>
    <row r="12" spans="1:12" ht="20.100000000000001" customHeight="1">
      <c r="A12" s="28" t="s">
        <v>14</v>
      </c>
      <c r="B12" s="117" t="s">
        <v>218</v>
      </c>
      <c r="C12" s="117"/>
      <c r="D12" s="117"/>
      <c r="E12" s="117"/>
      <c r="F12" s="104"/>
      <c r="G12" s="12" t="s">
        <v>5</v>
      </c>
      <c r="H12" s="6"/>
    </row>
    <row r="13" spans="1:12" ht="41.25" customHeight="1">
      <c r="A13" s="28" t="s">
        <v>13</v>
      </c>
      <c r="B13" s="117" t="s">
        <v>219</v>
      </c>
      <c r="C13" s="117"/>
      <c r="D13" s="117"/>
      <c r="E13" s="117"/>
      <c r="F13" s="104"/>
      <c r="G13" s="12" t="s">
        <v>7</v>
      </c>
      <c r="H13" s="6"/>
    </row>
    <row r="14" spans="1:12" ht="20.100000000000001" customHeight="1">
      <c r="A14" s="28" t="s">
        <v>77</v>
      </c>
      <c r="B14" s="117"/>
      <c r="C14" s="117"/>
      <c r="D14" s="117"/>
      <c r="E14" s="117"/>
      <c r="F14" s="117" t="s">
        <v>35</v>
      </c>
      <c r="G14" s="123"/>
      <c r="H14" s="10"/>
    </row>
    <row r="15" spans="1:12" ht="20.100000000000001" customHeight="1">
      <c r="A15" s="28" t="s">
        <v>17</v>
      </c>
      <c r="B15" s="117" t="s">
        <v>220</v>
      </c>
      <c r="C15" s="117"/>
      <c r="D15" s="117"/>
      <c r="E15" s="117"/>
      <c r="F15" s="117" t="s">
        <v>36</v>
      </c>
      <c r="G15" s="118"/>
      <c r="H15" s="10"/>
    </row>
    <row r="16" spans="1:12" ht="20.100000000000001" customHeight="1">
      <c r="A16" s="28" t="s">
        <v>26</v>
      </c>
      <c r="B16" s="117">
        <v>122</v>
      </c>
      <c r="C16" s="117"/>
      <c r="D16" s="117"/>
      <c r="E16" s="117"/>
      <c r="F16" s="105"/>
      <c r="G16" s="29"/>
      <c r="H16" s="29"/>
    </row>
    <row r="17" spans="1:9" ht="20.100000000000001" customHeight="1">
      <c r="A17" s="24" t="s">
        <v>8</v>
      </c>
      <c r="B17" s="117" t="s">
        <v>213</v>
      </c>
      <c r="C17" s="117"/>
      <c r="D17" s="117"/>
      <c r="E17" s="117"/>
      <c r="F17" s="106"/>
      <c r="G17" s="25"/>
      <c r="H17" s="25"/>
    </row>
    <row r="18" spans="1:9" ht="20.100000000000001" customHeight="1">
      <c r="A18" s="28" t="s">
        <v>9</v>
      </c>
      <c r="B18" s="117" t="s">
        <v>217</v>
      </c>
      <c r="C18" s="117"/>
      <c r="D18" s="117"/>
      <c r="E18" s="117"/>
      <c r="F18" s="105"/>
      <c r="G18" s="29"/>
      <c r="H18" s="29"/>
    </row>
    <row r="19" spans="1:9" ht="20.100000000000001" customHeight="1">
      <c r="A19" s="24" t="s">
        <v>10</v>
      </c>
      <c r="B19" s="117" t="s">
        <v>214</v>
      </c>
      <c r="C19" s="117"/>
      <c r="D19" s="117"/>
      <c r="E19" s="117"/>
      <c r="F19" s="106"/>
      <c r="G19" s="25"/>
      <c r="H19" s="25"/>
    </row>
    <row r="20" spans="1:9" ht="19.5" customHeight="1">
      <c r="A20" s="26"/>
      <c r="B20" s="3"/>
      <c r="C20" s="3"/>
      <c r="D20" s="98"/>
      <c r="E20" s="98"/>
      <c r="F20" s="98"/>
      <c r="G20" s="3"/>
      <c r="H20" s="3"/>
    </row>
    <row r="21" spans="1:9" ht="19.5" customHeight="1">
      <c r="A21" s="120" t="s">
        <v>40</v>
      </c>
      <c r="B21" s="120"/>
      <c r="C21" s="120"/>
      <c r="D21" s="120"/>
      <c r="E21" s="120"/>
      <c r="F21" s="120"/>
      <c r="G21" s="120"/>
      <c r="H21" s="120"/>
    </row>
    <row r="22" spans="1:9">
      <c r="A22" s="120" t="s">
        <v>203</v>
      </c>
      <c r="B22" s="120"/>
      <c r="C22" s="120"/>
      <c r="D22" s="120"/>
      <c r="E22" s="120"/>
      <c r="F22" s="120"/>
      <c r="G22" s="120"/>
      <c r="H22" s="120"/>
    </row>
    <row r="23" spans="1:9">
      <c r="A23" s="120" t="s">
        <v>221</v>
      </c>
      <c r="B23" s="120"/>
      <c r="C23" s="120"/>
      <c r="D23" s="120"/>
      <c r="E23" s="120"/>
      <c r="F23" s="120"/>
      <c r="G23" s="120"/>
      <c r="H23" s="120"/>
    </row>
    <row r="24" spans="1:9">
      <c r="A24" s="121" t="s">
        <v>41</v>
      </c>
      <c r="B24" s="121"/>
      <c r="C24" s="121"/>
      <c r="D24" s="121"/>
      <c r="E24" s="121"/>
      <c r="F24" s="121"/>
      <c r="G24" s="121"/>
      <c r="H24" s="121"/>
    </row>
    <row r="25" spans="1:9" ht="9" customHeight="1">
      <c r="A25" s="11"/>
      <c r="B25" s="11"/>
      <c r="C25" s="11"/>
      <c r="D25" s="107"/>
      <c r="E25" s="107"/>
      <c r="F25" s="107"/>
      <c r="G25" s="11"/>
      <c r="H25" s="11"/>
    </row>
    <row r="26" spans="1:9">
      <c r="A26" s="120" t="s">
        <v>37</v>
      </c>
      <c r="B26" s="120"/>
      <c r="C26" s="120"/>
      <c r="D26" s="120"/>
      <c r="E26" s="120"/>
      <c r="F26" s="120"/>
      <c r="G26" s="120"/>
      <c r="H26" s="120"/>
    </row>
    <row r="27" spans="1:9" ht="12" customHeight="1">
      <c r="B27" s="15"/>
      <c r="C27" s="15"/>
      <c r="D27" s="108"/>
      <c r="E27" s="108"/>
      <c r="F27" s="108"/>
      <c r="G27" s="15"/>
      <c r="H27" s="15"/>
    </row>
    <row r="28" spans="1:9" ht="43.5" customHeight="1">
      <c r="A28" s="131" t="s">
        <v>51</v>
      </c>
      <c r="B28" s="119" t="s">
        <v>15</v>
      </c>
      <c r="C28" s="119" t="s">
        <v>39</v>
      </c>
      <c r="D28" s="119"/>
      <c r="E28" s="130" t="s">
        <v>222</v>
      </c>
      <c r="F28" s="130"/>
      <c r="G28" s="130"/>
      <c r="H28" s="130"/>
    </row>
    <row r="29" spans="1:9" ht="44.25" customHeight="1">
      <c r="A29" s="131"/>
      <c r="B29" s="119"/>
      <c r="C29" s="7" t="s">
        <v>44</v>
      </c>
      <c r="D29" s="109" t="s">
        <v>45</v>
      </c>
      <c r="E29" s="110" t="s">
        <v>46</v>
      </c>
      <c r="F29" s="110" t="s">
        <v>42</v>
      </c>
      <c r="G29" s="22" t="s">
        <v>49</v>
      </c>
      <c r="H29" s="22" t="s">
        <v>50</v>
      </c>
    </row>
    <row r="30" spans="1:9" ht="19.5" thickBot="1">
      <c r="A30" s="6">
        <v>1</v>
      </c>
      <c r="B30" s="7">
        <v>2</v>
      </c>
      <c r="C30" s="6">
        <v>3</v>
      </c>
      <c r="D30" s="109">
        <v>4</v>
      </c>
      <c r="E30" s="111">
        <v>5</v>
      </c>
      <c r="F30" s="109">
        <v>6</v>
      </c>
      <c r="G30" s="6">
        <v>7</v>
      </c>
      <c r="H30" s="7">
        <v>8</v>
      </c>
    </row>
    <row r="31" spans="1:9" s="5" customFormat="1" ht="19.5" thickBot="1">
      <c r="A31" s="124" t="s">
        <v>22</v>
      </c>
      <c r="B31" s="125"/>
      <c r="C31" s="125"/>
      <c r="D31" s="125"/>
      <c r="E31" s="125"/>
      <c r="F31" s="125"/>
      <c r="G31" s="125"/>
      <c r="H31" s="126"/>
    </row>
    <row r="32" spans="1:9" s="5" customFormat="1" ht="20.100000000000001" customHeight="1">
      <c r="A32" s="62" t="s">
        <v>105</v>
      </c>
      <c r="B32" s="6">
        <v>1000</v>
      </c>
      <c r="C32" s="72">
        <v>26457</v>
      </c>
      <c r="D32" s="72">
        <f>D36+D38+D40</f>
        <v>36110</v>
      </c>
      <c r="E32" s="72">
        <f>E36+E38+E40</f>
        <v>8911</v>
      </c>
      <c r="F32" s="72">
        <f>F36+F38+F40</f>
        <v>8286</v>
      </c>
      <c r="G32" s="34"/>
      <c r="H32" s="53">
        <f t="shared" ref="H32:H92" si="0">(F32/E32)*100</f>
        <v>92.986196835372013</v>
      </c>
      <c r="I32" s="83"/>
    </row>
    <row r="33" spans="1:8" s="5" customFormat="1" ht="20.100000000000001" customHeight="1">
      <c r="A33" s="62" t="s">
        <v>106</v>
      </c>
      <c r="B33" s="6">
        <v>1010</v>
      </c>
      <c r="C33" s="72">
        <f>C34+C35</f>
        <v>0</v>
      </c>
      <c r="D33" s="72">
        <f>D34+D35</f>
        <v>0</v>
      </c>
      <c r="E33" s="72">
        <f>E34+E35</f>
        <v>0</v>
      </c>
      <c r="F33" s="72">
        <f>F34+F35</f>
        <v>0</v>
      </c>
      <c r="G33" s="34">
        <f t="shared" ref="G33:G92" si="1">F33-E33</f>
        <v>0</v>
      </c>
      <c r="H33" s="53" t="e">
        <f t="shared" si="0"/>
        <v>#DIV/0!</v>
      </c>
    </row>
    <row r="34" spans="1:8" s="5" customFormat="1" ht="20.100000000000001" customHeight="1">
      <c r="A34" s="63" t="s">
        <v>107</v>
      </c>
      <c r="B34" s="6">
        <v>1011</v>
      </c>
      <c r="C34" s="72"/>
      <c r="D34" s="73"/>
      <c r="E34" s="73"/>
      <c r="F34" s="73"/>
      <c r="G34" s="34">
        <f t="shared" si="1"/>
        <v>0</v>
      </c>
      <c r="H34" s="53" t="e">
        <f t="shared" si="0"/>
        <v>#DIV/0!</v>
      </c>
    </row>
    <row r="35" spans="1:8" s="5" customFormat="1" ht="20.100000000000001" customHeight="1">
      <c r="A35" s="63" t="s">
        <v>108</v>
      </c>
      <c r="B35" s="6">
        <v>1012</v>
      </c>
      <c r="C35" s="72"/>
      <c r="D35" s="73"/>
      <c r="E35" s="73"/>
      <c r="F35" s="73"/>
      <c r="G35" s="34">
        <f t="shared" si="1"/>
        <v>0</v>
      </c>
      <c r="H35" s="53" t="e">
        <f t="shared" si="0"/>
        <v>#DIV/0!</v>
      </c>
    </row>
    <row r="36" spans="1:8" s="5" customFormat="1" ht="20.100000000000001" customHeight="1">
      <c r="A36" s="62" t="s">
        <v>109</v>
      </c>
      <c r="B36" s="6">
        <v>1020</v>
      </c>
      <c r="C36" s="72">
        <v>9475</v>
      </c>
      <c r="D36" s="72">
        <v>8341</v>
      </c>
      <c r="E36" s="72">
        <v>2880</v>
      </c>
      <c r="F36" s="72">
        <v>1813</v>
      </c>
      <c r="G36" s="34">
        <f t="shared" si="1"/>
        <v>-1067</v>
      </c>
      <c r="H36" s="53">
        <f t="shared" si="0"/>
        <v>62.951388888888893</v>
      </c>
    </row>
    <row r="37" spans="1:8" s="5" customFormat="1" ht="20.100000000000001" customHeight="1">
      <c r="A37" s="62" t="s">
        <v>110</v>
      </c>
      <c r="B37" s="6">
        <v>1030</v>
      </c>
      <c r="C37" s="72">
        <f>C38+C39</f>
        <v>19983</v>
      </c>
      <c r="D37" s="72">
        <f>D38+D39</f>
        <v>22166</v>
      </c>
      <c r="E37" s="72">
        <f>E38+E39</f>
        <v>5492</v>
      </c>
      <c r="F37" s="72">
        <f>F38+F39</f>
        <v>6148</v>
      </c>
      <c r="G37" s="34">
        <f t="shared" si="1"/>
        <v>656</v>
      </c>
      <c r="H37" s="53">
        <f t="shared" si="0"/>
        <v>111.94464675892206</v>
      </c>
    </row>
    <row r="38" spans="1:8" s="5" customFormat="1" ht="20.100000000000001" customHeight="1">
      <c r="A38" s="64" t="s">
        <v>215</v>
      </c>
      <c r="B38" s="6">
        <v>1031</v>
      </c>
      <c r="C38" s="72">
        <v>19983</v>
      </c>
      <c r="D38" s="72">
        <v>22166</v>
      </c>
      <c r="E38" s="72">
        <v>5492</v>
      </c>
      <c r="F38" s="72">
        <v>6148</v>
      </c>
      <c r="G38" s="34">
        <f t="shared" si="1"/>
        <v>656</v>
      </c>
      <c r="H38" s="53">
        <f t="shared" si="0"/>
        <v>111.94464675892206</v>
      </c>
    </row>
    <row r="39" spans="1:8" s="5" customFormat="1" ht="20.100000000000001" customHeight="1">
      <c r="A39" s="64" t="s">
        <v>111</v>
      </c>
      <c r="B39" s="6">
        <v>1032</v>
      </c>
      <c r="C39" s="72"/>
      <c r="D39" s="72"/>
      <c r="E39" s="72"/>
      <c r="F39" s="72"/>
      <c r="G39" s="34">
        <f t="shared" si="1"/>
        <v>0</v>
      </c>
      <c r="H39" s="53" t="e">
        <f t="shared" si="0"/>
        <v>#DIV/0!</v>
      </c>
    </row>
    <row r="40" spans="1:8" s="5" customFormat="1" ht="20.100000000000001" customHeight="1">
      <c r="A40" s="62" t="s">
        <v>112</v>
      </c>
      <c r="B40" s="6">
        <v>1040</v>
      </c>
      <c r="C40" s="72">
        <f>C41+C43+C45+C42+C44</f>
        <v>7967</v>
      </c>
      <c r="D40" s="72">
        <f>D41+D43+D45+D42+D44</f>
        <v>5603</v>
      </c>
      <c r="E40" s="72">
        <f>E41+E43+E45+E42+E44</f>
        <v>539</v>
      </c>
      <c r="F40" s="72">
        <f>F41+F43+F45+F42+F44</f>
        <v>325</v>
      </c>
      <c r="G40" s="34">
        <f t="shared" si="1"/>
        <v>-214</v>
      </c>
      <c r="H40" s="54">
        <f t="shared" si="0"/>
        <v>60.29684601113172</v>
      </c>
    </row>
    <row r="41" spans="1:8" s="5" customFormat="1" ht="20.100000000000001" customHeight="1">
      <c r="A41" s="63" t="s">
        <v>113</v>
      </c>
      <c r="B41" s="6">
        <v>1041</v>
      </c>
      <c r="C41" s="72"/>
      <c r="D41" s="72"/>
      <c r="E41" s="72"/>
      <c r="F41" s="72"/>
      <c r="G41" s="34">
        <f t="shared" si="1"/>
        <v>0</v>
      </c>
      <c r="H41" s="53" t="e">
        <f t="shared" si="0"/>
        <v>#DIV/0!</v>
      </c>
    </row>
    <row r="42" spans="1:8" s="5" customFormat="1" ht="20.100000000000001" customHeight="1">
      <c r="A42" s="63" t="s">
        <v>114</v>
      </c>
      <c r="B42" s="6">
        <v>1042</v>
      </c>
      <c r="C42" s="72"/>
      <c r="D42" s="72"/>
      <c r="E42" s="72"/>
      <c r="F42" s="72"/>
      <c r="G42" s="34">
        <f t="shared" si="1"/>
        <v>0</v>
      </c>
      <c r="H42" s="53" t="e">
        <f t="shared" si="0"/>
        <v>#DIV/0!</v>
      </c>
    </row>
    <row r="43" spans="1:8" s="5" customFormat="1" ht="20.100000000000001" customHeight="1">
      <c r="A43" s="10" t="s">
        <v>115</v>
      </c>
      <c r="B43" s="6">
        <v>1043</v>
      </c>
      <c r="C43" s="72"/>
      <c r="D43" s="73"/>
      <c r="E43" s="73"/>
      <c r="F43" s="73"/>
      <c r="G43" s="34">
        <f t="shared" si="1"/>
        <v>0</v>
      </c>
      <c r="H43" s="53" t="e">
        <f t="shared" si="0"/>
        <v>#DIV/0!</v>
      </c>
    </row>
    <row r="44" spans="1:8" s="5" customFormat="1" ht="20.100000000000001" customHeight="1">
      <c r="A44" s="10" t="s">
        <v>116</v>
      </c>
      <c r="B44" s="6">
        <v>1044</v>
      </c>
      <c r="C44" s="81">
        <v>7967</v>
      </c>
      <c r="D44" s="81">
        <v>5603</v>
      </c>
      <c r="E44" s="81">
        <v>539</v>
      </c>
      <c r="F44" s="81">
        <v>325</v>
      </c>
      <c r="G44" s="34">
        <f t="shared" si="1"/>
        <v>-214</v>
      </c>
      <c r="H44" s="53">
        <f t="shared" si="0"/>
        <v>60.29684601113172</v>
      </c>
    </row>
    <row r="45" spans="1:8" s="5" customFormat="1" ht="20.100000000000001" customHeight="1">
      <c r="A45" s="65" t="s">
        <v>117</v>
      </c>
      <c r="B45" s="6">
        <v>1045</v>
      </c>
      <c r="C45" s="72"/>
      <c r="D45" s="72"/>
      <c r="E45" s="72"/>
      <c r="F45" s="72"/>
      <c r="G45" s="34">
        <f t="shared" si="1"/>
        <v>0</v>
      </c>
      <c r="H45" s="53" t="e">
        <f t="shared" si="0"/>
        <v>#DIV/0!</v>
      </c>
    </row>
    <row r="46" spans="1:8" s="5" customFormat="1" ht="20.100000000000001" customHeight="1">
      <c r="A46" s="65"/>
      <c r="B46" s="6" t="s">
        <v>204</v>
      </c>
      <c r="C46" s="72"/>
      <c r="D46" s="72"/>
      <c r="E46" s="72"/>
      <c r="F46" s="72"/>
      <c r="G46" s="34">
        <f t="shared" si="1"/>
        <v>0</v>
      </c>
      <c r="H46" s="53" t="e">
        <f t="shared" si="0"/>
        <v>#DIV/0!</v>
      </c>
    </row>
    <row r="47" spans="1:8" s="5" customFormat="1" ht="20.100000000000001" customHeight="1">
      <c r="A47" s="65"/>
      <c r="B47" s="6" t="s">
        <v>205</v>
      </c>
      <c r="C47" s="72"/>
      <c r="D47" s="72"/>
      <c r="E47" s="72"/>
      <c r="F47" s="72"/>
      <c r="G47" s="34">
        <f t="shared" si="1"/>
        <v>0</v>
      </c>
      <c r="H47" s="53" t="e">
        <f t="shared" si="0"/>
        <v>#DIV/0!</v>
      </c>
    </row>
    <row r="48" spans="1:8" s="5" customFormat="1" ht="20.100000000000001" customHeight="1">
      <c r="A48" s="66" t="s">
        <v>118</v>
      </c>
      <c r="B48" s="6">
        <v>2000</v>
      </c>
      <c r="C48" s="78"/>
      <c r="D48" s="88"/>
      <c r="E48" s="88"/>
      <c r="F48" s="88"/>
      <c r="G48" s="34">
        <f t="shared" si="1"/>
        <v>0</v>
      </c>
      <c r="H48" s="53" t="e">
        <f t="shared" si="0"/>
        <v>#DIV/0!</v>
      </c>
    </row>
    <row r="49" spans="1:18" s="5" customFormat="1" ht="20.100000000000001" customHeight="1">
      <c r="A49" s="67" t="s">
        <v>119</v>
      </c>
      <c r="B49" s="14">
        <v>2010</v>
      </c>
      <c r="C49" s="72">
        <f>C50+C51+C52+C66+C67+C68+C72</f>
        <v>32015</v>
      </c>
      <c r="D49" s="72">
        <f>D50+D51+D52+D66+D67+D68+D72</f>
        <v>33165</v>
      </c>
      <c r="E49" s="72">
        <f>E50+E51+E52+E66+E67+E68+E72</f>
        <v>8911</v>
      </c>
      <c r="F49" s="72">
        <f>F50+F51+F52+F66+F67+F68+F72</f>
        <v>8612</v>
      </c>
      <c r="G49" s="34">
        <f>F49-E49</f>
        <v>-299</v>
      </c>
      <c r="H49" s="53">
        <f t="shared" si="0"/>
        <v>96.644596566041969</v>
      </c>
    </row>
    <row r="50" spans="1:18" s="5" customFormat="1" ht="20.100000000000001" customHeight="1">
      <c r="A50" s="68" t="s">
        <v>120</v>
      </c>
      <c r="B50" s="6">
        <v>2010</v>
      </c>
      <c r="C50" s="72">
        <v>20750</v>
      </c>
      <c r="D50" s="72">
        <v>21144</v>
      </c>
      <c r="E50" s="72">
        <v>5525</v>
      </c>
      <c r="F50" s="72">
        <v>5638</v>
      </c>
      <c r="G50" s="34">
        <f t="shared" si="1"/>
        <v>113</v>
      </c>
      <c r="H50" s="53">
        <f t="shared" si="0"/>
        <v>102.04524886877829</v>
      </c>
    </row>
    <row r="51" spans="1:18" s="5" customFormat="1" ht="20.100000000000001" customHeight="1">
      <c r="A51" s="68" t="s">
        <v>121</v>
      </c>
      <c r="B51" s="6">
        <v>2011</v>
      </c>
      <c r="C51" s="72">
        <v>4611</v>
      </c>
      <c r="D51" s="72">
        <v>4716</v>
      </c>
      <c r="E51" s="72">
        <v>1216</v>
      </c>
      <c r="F51" s="72">
        <v>1295</v>
      </c>
      <c r="G51" s="34">
        <f t="shared" si="1"/>
        <v>79</v>
      </c>
      <c r="H51" s="53">
        <f t="shared" si="0"/>
        <v>106.49671052631579</v>
      </c>
    </row>
    <row r="52" spans="1:18" s="5" customFormat="1" ht="20.100000000000001" customHeight="1">
      <c r="A52" s="69" t="s">
        <v>122</v>
      </c>
      <c r="B52" s="6">
        <v>2020</v>
      </c>
      <c r="C52" s="72">
        <f>C53+C54+C55+C56+C57+C58+C59</f>
        <v>4939</v>
      </c>
      <c r="D52" s="72">
        <f>D53+D54+D55+D56+D57+D58+D59</f>
        <v>5505</v>
      </c>
      <c r="E52" s="72">
        <f>E53+E54+E55+E56+E57+E58+E59</f>
        <v>1729</v>
      </c>
      <c r="F52" s="72">
        <f>F53+F54+F55+F56+F57+F58+F59</f>
        <v>1071</v>
      </c>
      <c r="G52" s="34">
        <v>0</v>
      </c>
      <c r="H52" s="53">
        <f t="shared" si="0"/>
        <v>61.943319838056674</v>
      </c>
    </row>
    <row r="53" spans="1:18" s="5" customFormat="1" ht="20.100000000000001" customHeight="1">
      <c r="A53" s="68" t="s">
        <v>123</v>
      </c>
      <c r="B53" s="6">
        <v>2021</v>
      </c>
      <c r="C53" s="72">
        <v>789</v>
      </c>
      <c r="D53" s="72">
        <v>991</v>
      </c>
      <c r="E53" s="72">
        <v>197</v>
      </c>
      <c r="F53" s="72">
        <v>142</v>
      </c>
      <c r="G53" s="34"/>
      <c r="H53" s="53">
        <f t="shared" si="0"/>
        <v>72.081218274111677</v>
      </c>
    </row>
    <row r="54" spans="1:18" s="5" customFormat="1" ht="20.100000000000001" customHeight="1">
      <c r="A54" s="68" t="s">
        <v>124</v>
      </c>
      <c r="B54" s="6">
        <v>2022</v>
      </c>
      <c r="C54" s="72">
        <v>111</v>
      </c>
      <c r="D54" s="72">
        <v>157</v>
      </c>
      <c r="E54" s="72">
        <v>44</v>
      </c>
      <c r="F54" s="72">
        <v>23</v>
      </c>
      <c r="G54" s="34">
        <f t="shared" si="1"/>
        <v>-21</v>
      </c>
      <c r="H54" s="53">
        <f t="shared" si="0"/>
        <v>52.272727272727273</v>
      </c>
    </row>
    <row r="55" spans="1:18" s="5" customFormat="1" ht="20.100000000000001" customHeight="1">
      <c r="A55" s="68" t="s">
        <v>125</v>
      </c>
      <c r="B55" s="6">
        <v>2023</v>
      </c>
      <c r="C55" s="72">
        <v>1234</v>
      </c>
      <c r="D55" s="72">
        <v>1359</v>
      </c>
      <c r="E55" s="72">
        <v>450</v>
      </c>
      <c r="F55" s="72">
        <v>74</v>
      </c>
      <c r="G55" s="34">
        <f t="shared" si="1"/>
        <v>-376</v>
      </c>
      <c r="H55" s="53">
        <f t="shared" si="0"/>
        <v>16.444444444444446</v>
      </c>
    </row>
    <row r="56" spans="1:18" s="5" customFormat="1" ht="20.100000000000001" customHeight="1">
      <c r="A56" s="68" t="s">
        <v>126</v>
      </c>
      <c r="B56" s="6">
        <v>2024</v>
      </c>
      <c r="C56" s="72">
        <v>350</v>
      </c>
      <c r="D56" s="72">
        <v>389</v>
      </c>
      <c r="E56" s="72">
        <v>122</v>
      </c>
      <c r="F56" s="72">
        <v>42</v>
      </c>
      <c r="G56" s="34"/>
      <c r="H56" s="53">
        <f t="shared" si="0"/>
        <v>34.42622950819672</v>
      </c>
    </row>
    <row r="57" spans="1:18" s="5" customFormat="1" ht="20.100000000000001" customHeight="1">
      <c r="A57" s="68" t="s">
        <v>127</v>
      </c>
      <c r="B57" s="6">
        <v>2025</v>
      </c>
      <c r="C57" s="72">
        <v>21</v>
      </c>
      <c r="D57" s="72">
        <v>1</v>
      </c>
      <c r="E57" s="72">
        <v>15</v>
      </c>
      <c r="F57" s="72">
        <v>1</v>
      </c>
      <c r="G57" s="34">
        <f t="shared" si="1"/>
        <v>-14</v>
      </c>
      <c r="H57" s="53">
        <f t="shared" si="0"/>
        <v>6.666666666666667</v>
      </c>
    </row>
    <row r="58" spans="1:18" s="5" customFormat="1" ht="20.100000000000001" customHeight="1">
      <c r="A58" s="68" t="s">
        <v>128</v>
      </c>
      <c r="B58" s="6">
        <v>2026</v>
      </c>
      <c r="C58" s="72"/>
      <c r="D58" s="72"/>
      <c r="E58" s="72"/>
      <c r="F58" s="72"/>
      <c r="G58" s="34">
        <f t="shared" si="1"/>
        <v>0</v>
      </c>
      <c r="H58" s="53" t="e">
        <f t="shared" si="0"/>
        <v>#DIV/0!</v>
      </c>
    </row>
    <row r="59" spans="1:18" s="5" customFormat="1" ht="20.100000000000001" customHeight="1">
      <c r="A59" s="68" t="s">
        <v>129</v>
      </c>
      <c r="B59" s="6">
        <v>2027</v>
      </c>
      <c r="C59" s="72">
        <f>C60+C61+C62+C63+C64+C65</f>
        <v>2434</v>
      </c>
      <c r="D59" s="72">
        <f>D60+D61+D62+D63+D64+D65</f>
        <v>2608</v>
      </c>
      <c r="E59" s="72">
        <f>E60+E61+E62+E63+E64+E65</f>
        <v>901</v>
      </c>
      <c r="F59" s="72">
        <f>F60+F61+F62+F63+F64+F65</f>
        <v>789</v>
      </c>
      <c r="G59" s="34">
        <f>F59-E59</f>
        <v>-112</v>
      </c>
      <c r="H59" s="53">
        <f t="shared" si="0"/>
        <v>87.569367369589344</v>
      </c>
      <c r="R59" s="5">
        <v>0</v>
      </c>
    </row>
    <row r="60" spans="1:18" s="5" customFormat="1" ht="20.100000000000001" customHeight="1">
      <c r="A60" s="68" t="s">
        <v>130</v>
      </c>
      <c r="B60" s="6">
        <v>2028</v>
      </c>
      <c r="C60" s="72">
        <v>1657</v>
      </c>
      <c r="D60" s="72">
        <v>1716</v>
      </c>
      <c r="E60" s="72">
        <v>600</v>
      </c>
      <c r="F60" s="72">
        <v>657</v>
      </c>
      <c r="G60" s="34">
        <f t="shared" si="1"/>
        <v>57</v>
      </c>
      <c r="H60" s="53">
        <f t="shared" si="0"/>
        <v>109.5</v>
      </c>
    </row>
    <row r="61" spans="1:18" s="5" customFormat="1" ht="20.100000000000001" customHeight="1">
      <c r="A61" s="68" t="s">
        <v>131</v>
      </c>
      <c r="B61" s="6">
        <v>2029</v>
      </c>
      <c r="C61" s="72">
        <v>74</v>
      </c>
      <c r="D61" s="72">
        <v>96</v>
      </c>
      <c r="E61" s="72">
        <v>49</v>
      </c>
      <c r="F61" s="72">
        <v>23</v>
      </c>
      <c r="G61" s="34">
        <f t="shared" si="1"/>
        <v>-26</v>
      </c>
      <c r="H61" s="53">
        <f t="shared" si="0"/>
        <v>46.938775510204081</v>
      </c>
    </row>
    <row r="62" spans="1:18" s="5" customFormat="1" ht="20.100000000000001" customHeight="1">
      <c r="A62" s="68" t="s">
        <v>132</v>
      </c>
      <c r="B62" s="6">
        <v>2030</v>
      </c>
      <c r="C62" s="72">
        <v>695</v>
      </c>
      <c r="D62" s="72">
        <v>782</v>
      </c>
      <c r="E62" s="72">
        <v>245</v>
      </c>
      <c r="F62" s="72">
        <v>105</v>
      </c>
      <c r="G62" s="34">
        <f t="shared" si="1"/>
        <v>-140</v>
      </c>
      <c r="H62" s="53">
        <f t="shared" si="0"/>
        <v>42.857142857142854</v>
      </c>
    </row>
    <row r="63" spans="1:18" s="5" customFormat="1" ht="20.100000000000001" customHeight="1">
      <c r="A63" s="68" t="s">
        <v>133</v>
      </c>
      <c r="B63" s="6">
        <v>2031</v>
      </c>
      <c r="C63" s="72"/>
      <c r="D63" s="72"/>
      <c r="E63" s="72"/>
      <c r="F63" s="72"/>
      <c r="G63" s="34">
        <f t="shared" si="1"/>
        <v>0</v>
      </c>
      <c r="H63" s="53" t="e">
        <f t="shared" si="0"/>
        <v>#DIV/0!</v>
      </c>
    </row>
    <row r="64" spans="1:18" s="5" customFormat="1" ht="20.100000000000001" customHeight="1">
      <c r="A64" s="68" t="s">
        <v>134</v>
      </c>
      <c r="B64" s="6">
        <v>2032</v>
      </c>
      <c r="C64" s="72">
        <v>8</v>
      </c>
      <c r="D64" s="72">
        <v>14</v>
      </c>
      <c r="E64" s="72">
        <v>7</v>
      </c>
      <c r="F64" s="72">
        <v>4</v>
      </c>
      <c r="G64" s="34">
        <f t="shared" si="1"/>
        <v>-3</v>
      </c>
      <c r="H64" s="53">
        <f t="shared" si="0"/>
        <v>57.142857142857139</v>
      </c>
    </row>
    <row r="65" spans="1:8" s="5" customFormat="1" ht="20.100000000000001" customHeight="1">
      <c r="A65" s="68" t="s">
        <v>135</v>
      </c>
      <c r="B65" s="6">
        <v>2033</v>
      </c>
      <c r="C65" s="72"/>
      <c r="D65" s="72"/>
      <c r="E65" s="72"/>
      <c r="F65" s="72"/>
      <c r="G65" s="34">
        <f t="shared" si="1"/>
        <v>0</v>
      </c>
      <c r="H65" s="53" t="e">
        <f t="shared" si="0"/>
        <v>#DIV/0!</v>
      </c>
    </row>
    <row r="66" spans="1:8" s="5" customFormat="1" ht="20.100000000000001" customHeight="1">
      <c r="A66" s="68" t="s">
        <v>136</v>
      </c>
      <c r="B66" s="6">
        <v>2030</v>
      </c>
      <c r="C66" s="72"/>
      <c r="D66" s="72"/>
      <c r="E66" s="72"/>
      <c r="F66" s="72"/>
      <c r="G66" s="34">
        <f t="shared" si="1"/>
        <v>0</v>
      </c>
      <c r="H66" s="53" t="e">
        <f t="shared" si="0"/>
        <v>#DIV/0!</v>
      </c>
    </row>
    <row r="67" spans="1:8" s="5" customFormat="1" ht="20.100000000000001" customHeight="1">
      <c r="A67" s="68" t="s">
        <v>137</v>
      </c>
      <c r="B67" s="6">
        <v>2040</v>
      </c>
      <c r="C67" s="72"/>
      <c r="D67" s="72"/>
      <c r="E67" s="72"/>
      <c r="F67" s="72"/>
      <c r="G67" s="34">
        <f t="shared" si="1"/>
        <v>0</v>
      </c>
      <c r="H67" s="53" t="e">
        <f t="shared" si="0"/>
        <v>#DIV/0!</v>
      </c>
    </row>
    <row r="68" spans="1:8" s="5" customFormat="1" ht="20.100000000000001" customHeight="1">
      <c r="A68" s="68" t="s">
        <v>138</v>
      </c>
      <c r="B68" s="6">
        <v>2050</v>
      </c>
      <c r="C68" s="72">
        <f>C69+C70+C71</f>
        <v>805</v>
      </c>
      <c r="D68" s="72">
        <f>D69+D70+D71</f>
        <v>1368</v>
      </c>
      <c r="E68" s="72">
        <f>E69+E70+E71</f>
        <v>225</v>
      </c>
      <c r="F68" s="72">
        <f>F69+F70+F71</f>
        <v>370</v>
      </c>
      <c r="G68" s="34">
        <f t="shared" si="1"/>
        <v>145</v>
      </c>
      <c r="H68" s="53">
        <f t="shared" si="0"/>
        <v>164.44444444444443</v>
      </c>
    </row>
    <row r="69" spans="1:8" s="5" customFormat="1" ht="20.100000000000001" customHeight="1">
      <c r="A69" s="68" t="s">
        <v>139</v>
      </c>
      <c r="B69" s="6">
        <v>2051</v>
      </c>
      <c r="C69" s="72">
        <v>805</v>
      </c>
      <c r="D69" s="72">
        <v>1368</v>
      </c>
      <c r="E69" s="72">
        <v>225</v>
      </c>
      <c r="F69" s="72">
        <v>370</v>
      </c>
      <c r="G69" s="34">
        <f t="shared" si="1"/>
        <v>145</v>
      </c>
      <c r="H69" s="53">
        <f t="shared" si="0"/>
        <v>164.44444444444443</v>
      </c>
    </row>
    <row r="70" spans="1:8" s="5" customFormat="1" ht="20.100000000000001" customHeight="1">
      <c r="A70" s="68" t="s">
        <v>140</v>
      </c>
      <c r="B70" s="6">
        <v>2052</v>
      </c>
      <c r="C70" s="72"/>
      <c r="D70" s="72"/>
      <c r="E70" s="72"/>
      <c r="F70" s="72"/>
      <c r="G70" s="34">
        <f t="shared" si="1"/>
        <v>0</v>
      </c>
      <c r="H70" s="53" t="e">
        <f t="shared" si="0"/>
        <v>#DIV/0!</v>
      </c>
    </row>
    <row r="71" spans="1:8" s="5" customFormat="1" ht="20.100000000000001" customHeight="1">
      <c r="A71" s="68" t="s">
        <v>159</v>
      </c>
      <c r="B71" s="6">
        <v>2053</v>
      </c>
      <c r="C71" s="72"/>
      <c r="D71" s="72"/>
      <c r="E71" s="72"/>
      <c r="F71" s="72"/>
      <c r="G71" s="34">
        <f t="shared" si="1"/>
        <v>0</v>
      </c>
      <c r="H71" s="53" t="e">
        <f t="shared" si="0"/>
        <v>#DIV/0!</v>
      </c>
    </row>
    <row r="72" spans="1:8" s="5" customFormat="1" ht="20.100000000000001" customHeight="1">
      <c r="A72" s="68" t="s">
        <v>4</v>
      </c>
      <c r="B72" s="6">
        <v>2060</v>
      </c>
      <c r="C72" s="72">
        <v>910</v>
      </c>
      <c r="D72" s="72">
        <v>432</v>
      </c>
      <c r="E72" s="72">
        <v>216</v>
      </c>
      <c r="F72" s="72">
        <v>238</v>
      </c>
      <c r="G72" s="34">
        <f t="shared" si="1"/>
        <v>22</v>
      </c>
      <c r="H72" s="53">
        <f t="shared" si="0"/>
        <v>110.18518518518519</v>
      </c>
    </row>
    <row r="73" spans="1:8" s="5" customFormat="1" ht="20.100000000000001" customHeight="1">
      <c r="A73" s="68" t="s">
        <v>158</v>
      </c>
      <c r="B73" s="6">
        <v>2070</v>
      </c>
      <c r="C73" s="72"/>
      <c r="D73" s="72"/>
      <c r="E73" s="72"/>
      <c r="F73" s="72"/>
      <c r="G73" s="34">
        <f t="shared" si="1"/>
        <v>0</v>
      </c>
      <c r="H73" s="53" t="e">
        <f t="shared" si="0"/>
        <v>#DIV/0!</v>
      </c>
    </row>
    <row r="74" spans="1:8" s="5" customFormat="1" ht="20.100000000000001" customHeight="1">
      <c r="A74" s="67" t="s">
        <v>141</v>
      </c>
      <c r="B74" s="6">
        <v>2100</v>
      </c>
      <c r="C74" s="72">
        <f>C75+C76+C79+C82+C86+C87</f>
        <v>0</v>
      </c>
      <c r="D74" s="72">
        <f>D75+D76+D79+D82+D86+D87</f>
        <v>285</v>
      </c>
      <c r="E74" s="72">
        <f>E75+E76+E79+E82+E86+E87</f>
        <v>0</v>
      </c>
      <c r="F74" s="72">
        <f>F75+F76+F79+F82+F86+F87</f>
        <v>0</v>
      </c>
      <c r="G74" s="34">
        <f t="shared" si="1"/>
        <v>0</v>
      </c>
      <c r="H74" s="54" t="e">
        <f t="shared" si="0"/>
        <v>#DIV/0!</v>
      </c>
    </row>
    <row r="75" spans="1:8" s="5" customFormat="1" ht="20.100000000000001" customHeight="1">
      <c r="A75" s="68" t="s">
        <v>142</v>
      </c>
      <c r="B75" s="6">
        <v>2110</v>
      </c>
      <c r="C75" s="72"/>
      <c r="D75" s="72">
        <v>285</v>
      </c>
      <c r="E75" s="72"/>
      <c r="F75" s="72"/>
      <c r="G75" s="34">
        <f t="shared" si="1"/>
        <v>0</v>
      </c>
      <c r="H75" s="54" t="e">
        <f t="shared" si="0"/>
        <v>#DIV/0!</v>
      </c>
    </row>
    <row r="76" spans="1:8" s="5" customFormat="1">
      <c r="A76" s="68" t="s">
        <v>143</v>
      </c>
      <c r="B76" s="6">
        <v>2120</v>
      </c>
      <c r="C76" s="72">
        <f>C77+C78</f>
        <v>0</v>
      </c>
      <c r="D76" s="72">
        <f>D77+D78</f>
        <v>0</v>
      </c>
      <c r="E76" s="72">
        <f>E77+E78</f>
        <v>0</v>
      </c>
      <c r="F76" s="72">
        <f>F77+F78</f>
        <v>0</v>
      </c>
      <c r="G76" s="34">
        <f t="shared" si="1"/>
        <v>0</v>
      </c>
      <c r="H76" s="54" t="e">
        <f t="shared" si="0"/>
        <v>#DIV/0!</v>
      </c>
    </row>
    <row r="77" spans="1:8" s="5" customFormat="1" ht="20.100000000000001" customHeight="1">
      <c r="A77" s="68" t="s">
        <v>144</v>
      </c>
      <c r="B77" s="6">
        <v>2121</v>
      </c>
      <c r="C77" s="72"/>
      <c r="D77" s="72"/>
      <c r="E77" s="72"/>
      <c r="F77" s="72"/>
      <c r="G77" s="34">
        <f t="shared" si="1"/>
        <v>0</v>
      </c>
      <c r="H77" s="53" t="e">
        <f t="shared" si="0"/>
        <v>#DIV/0!</v>
      </c>
    </row>
    <row r="78" spans="1:8" s="5" customFormat="1">
      <c r="A78" s="68" t="s">
        <v>145</v>
      </c>
      <c r="B78" s="6">
        <v>2122</v>
      </c>
      <c r="C78" s="72"/>
      <c r="D78" s="72"/>
      <c r="E78" s="72"/>
      <c r="F78" s="72"/>
      <c r="G78" s="34">
        <f t="shared" si="1"/>
        <v>0</v>
      </c>
      <c r="H78" s="53" t="e">
        <f t="shared" si="0"/>
        <v>#DIV/0!</v>
      </c>
    </row>
    <row r="79" spans="1:8" s="5" customFormat="1" ht="20.100000000000001" customHeight="1">
      <c r="A79" s="68" t="s">
        <v>146</v>
      </c>
      <c r="B79" s="6">
        <v>2130</v>
      </c>
      <c r="C79" s="72">
        <f>C80+C81</f>
        <v>0</v>
      </c>
      <c r="D79" s="72">
        <f>D80+D81</f>
        <v>0</v>
      </c>
      <c r="E79" s="72">
        <f>E80+E81</f>
        <v>0</v>
      </c>
      <c r="F79" s="72">
        <f>F80+F81</f>
        <v>0</v>
      </c>
      <c r="G79" s="34">
        <f t="shared" si="1"/>
        <v>0</v>
      </c>
      <c r="H79" s="53" t="e">
        <f t="shared" si="0"/>
        <v>#DIV/0!</v>
      </c>
    </row>
    <row r="80" spans="1:8" s="5" customFormat="1" ht="20.100000000000001" customHeight="1">
      <c r="A80" s="68" t="s">
        <v>147</v>
      </c>
      <c r="B80" s="6">
        <v>2131</v>
      </c>
      <c r="C80" s="72"/>
      <c r="D80" s="72"/>
      <c r="E80" s="72"/>
      <c r="F80" s="72"/>
      <c r="G80" s="34">
        <f t="shared" si="1"/>
        <v>0</v>
      </c>
      <c r="H80" s="53" t="e">
        <f t="shared" si="0"/>
        <v>#DIV/0!</v>
      </c>
    </row>
    <row r="81" spans="1:8" s="5" customFormat="1" ht="20.100000000000001" customHeight="1">
      <c r="A81" s="68" t="s">
        <v>148</v>
      </c>
      <c r="B81" s="6">
        <v>2132</v>
      </c>
      <c r="C81" s="72"/>
      <c r="D81" s="72"/>
      <c r="E81" s="72"/>
      <c r="F81" s="72"/>
      <c r="G81" s="34">
        <f t="shared" si="1"/>
        <v>0</v>
      </c>
      <c r="H81" s="53" t="e">
        <f t="shared" si="0"/>
        <v>#DIV/0!</v>
      </c>
    </row>
    <row r="82" spans="1:8" s="5" customFormat="1" ht="20.100000000000001" customHeight="1">
      <c r="A82" s="68" t="s">
        <v>149</v>
      </c>
      <c r="B82" s="6">
        <v>2140</v>
      </c>
      <c r="C82" s="72">
        <f>C83+C84+C85</f>
        <v>0</v>
      </c>
      <c r="D82" s="72">
        <f>D83+D84+D85</f>
        <v>0</v>
      </c>
      <c r="E82" s="72">
        <f>E83+E84+E85</f>
        <v>0</v>
      </c>
      <c r="F82" s="72">
        <f>F83+F84+F85</f>
        <v>0</v>
      </c>
      <c r="G82" s="34">
        <f t="shared" si="1"/>
        <v>0</v>
      </c>
      <c r="H82" s="53" t="e">
        <f t="shared" si="0"/>
        <v>#DIV/0!</v>
      </c>
    </row>
    <row r="83" spans="1:8" s="5" customFormat="1" ht="20.100000000000001" customHeight="1">
      <c r="A83" s="68" t="s">
        <v>150</v>
      </c>
      <c r="B83" s="6">
        <v>2141</v>
      </c>
      <c r="C83" s="72"/>
      <c r="D83" s="72"/>
      <c r="E83" s="72"/>
      <c r="F83" s="72"/>
      <c r="G83" s="34">
        <f t="shared" si="1"/>
        <v>0</v>
      </c>
      <c r="H83" s="53" t="e">
        <f t="shared" si="0"/>
        <v>#DIV/0!</v>
      </c>
    </row>
    <row r="84" spans="1:8" s="5" customFormat="1" ht="20.100000000000001" customHeight="1">
      <c r="A84" s="68" t="s">
        <v>151</v>
      </c>
      <c r="B84" s="6">
        <v>2142</v>
      </c>
      <c r="C84" s="72"/>
      <c r="D84" s="72"/>
      <c r="E84" s="72"/>
      <c r="F84" s="72"/>
      <c r="G84" s="34">
        <f t="shared" si="1"/>
        <v>0</v>
      </c>
      <c r="H84" s="53" t="e">
        <f t="shared" si="0"/>
        <v>#DIV/0!</v>
      </c>
    </row>
    <row r="85" spans="1:8" s="5" customFormat="1" ht="20.100000000000001" customHeight="1">
      <c r="A85" s="68" t="s">
        <v>152</v>
      </c>
      <c r="B85" s="6">
        <v>2143</v>
      </c>
      <c r="C85" s="72"/>
      <c r="D85" s="72"/>
      <c r="E85" s="72"/>
      <c r="F85" s="72"/>
      <c r="G85" s="34">
        <f t="shared" si="1"/>
        <v>0</v>
      </c>
      <c r="H85" s="54" t="e">
        <f t="shared" si="0"/>
        <v>#DIV/0!</v>
      </c>
    </row>
    <row r="86" spans="1:8" s="5" customFormat="1" ht="20.100000000000001" customHeight="1">
      <c r="A86" s="68" t="s">
        <v>153</v>
      </c>
      <c r="B86" s="6">
        <v>2150</v>
      </c>
      <c r="C86" s="72"/>
      <c r="D86" s="72"/>
      <c r="E86" s="72"/>
      <c r="F86" s="72"/>
      <c r="G86" s="34">
        <f t="shared" si="1"/>
        <v>0</v>
      </c>
      <c r="H86" s="53" t="e">
        <f t="shared" si="0"/>
        <v>#DIV/0!</v>
      </c>
    </row>
    <row r="87" spans="1:8" s="5" customFormat="1" ht="20.100000000000001" customHeight="1">
      <c r="A87" s="68" t="s">
        <v>154</v>
      </c>
      <c r="B87" s="6">
        <v>2160</v>
      </c>
      <c r="C87" s="72"/>
      <c r="D87" s="72"/>
      <c r="E87" s="72"/>
      <c r="F87" s="72"/>
      <c r="G87" s="34">
        <f t="shared" si="1"/>
        <v>0</v>
      </c>
      <c r="H87" s="53" t="e">
        <f t="shared" si="0"/>
        <v>#DIV/0!</v>
      </c>
    </row>
    <row r="88" spans="1:8" s="5" customFormat="1" ht="20.100000000000001" customHeight="1">
      <c r="A88" s="68" t="s">
        <v>206</v>
      </c>
      <c r="B88" s="6">
        <v>2170</v>
      </c>
      <c r="C88" s="72"/>
      <c r="D88" s="72"/>
      <c r="E88" s="72"/>
      <c r="F88" s="72"/>
      <c r="G88" s="34">
        <f t="shared" si="1"/>
        <v>0</v>
      </c>
      <c r="H88" s="53" t="e">
        <f t="shared" si="0"/>
        <v>#DIV/0!</v>
      </c>
    </row>
    <row r="89" spans="1:8" s="5" customFormat="1" ht="20.100000000000001" customHeight="1">
      <c r="A89" s="68"/>
      <c r="B89" s="6">
        <v>2171</v>
      </c>
      <c r="C89" s="72"/>
      <c r="D89" s="72"/>
      <c r="E89" s="72"/>
      <c r="F89" s="72"/>
      <c r="G89" s="34">
        <f t="shared" si="1"/>
        <v>0</v>
      </c>
      <c r="H89" s="53" t="e">
        <f t="shared" si="0"/>
        <v>#DIV/0!</v>
      </c>
    </row>
    <row r="90" spans="1:8" s="5" customFormat="1" ht="20.100000000000001" customHeight="1">
      <c r="A90" s="62" t="s">
        <v>155</v>
      </c>
      <c r="B90" s="6">
        <v>4000</v>
      </c>
      <c r="C90" s="72">
        <f>C33+C36+C37+C40</f>
        <v>37425</v>
      </c>
      <c r="D90" s="72">
        <f>D33+D36+D37+D40</f>
        <v>36110</v>
      </c>
      <c r="E90" s="72">
        <f>E33+E36+E37+E40</f>
        <v>8911</v>
      </c>
      <c r="F90" s="72">
        <f>F33+F36+F37+F40</f>
        <v>8286</v>
      </c>
      <c r="G90" s="34">
        <f t="shared" si="1"/>
        <v>-625</v>
      </c>
      <c r="H90" s="54">
        <f t="shared" si="0"/>
        <v>92.986196835372013</v>
      </c>
    </row>
    <row r="91" spans="1:8" s="5" customFormat="1" ht="20.100000000000001" customHeight="1">
      <c r="A91" s="62" t="s">
        <v>156</v>
      </c>
      <c r="B91" s="6">
        <v>5000</v>
      </c>
      <c r="C91" s="72">
        <f>C49+C74</f>
        <v>32015</v>
      </c>
      <c r="D91" s="72">
        <f>D49+D74</f>
        <v>33450</v>
      </c>
      <c r="E91" s="72">
        <f>E49+E74</f>
        <v>8911</v>
      </c>
      <c r="F91" s="72">
        <f>F49+F74</f>
        <v>8612</v>
      </c>
      <c r="G91" s="34">
        <f t="shared" si="1"/>
        <v>-299</v>
      </c>
      <c r="H91" s="53">
        <f t="shared" si="0"/>
        <v>96.644596566041969</v>
      </c>
    </row>
    <row r="92" spans="1:8" s="5" customFormat="1" ht="20.100000000000001" customHeight="1" thickBot="1">
      <c r="A92" s="71" t="s">
        <v>157</v>
      </c>
      <c r="B92" s="6">
        <v>6000</v>
      </c>
      <c r="C92" s="72">
        <f>C90-C91</f>
        <v>5410</v>
      </c>
      <c r="D92" s="73">
        <f>D90-D91</f>
        <v>2660</v>
      </c>
      <c r="E92" s="73">
        <f>E90-E91</f>
        <v>0</v>
      </c>
      <c r="F92" s="73">
        <f>F90-F91</f>
        <v>-326</v>
      </c>
      <c r="G92" s="34">
        <f t="shared" si="1"/>
        <v>-326</v>
      </c>
      <c r="H92" s="53" t="e">
        <f t="shared" si="0"/>
        <v>#DIV/0!</v>
      </c>
    </row>
    <row r="93" spans="1:8" s="5" customFormat="1" ht="19.5" thickBot="1">
      <c r="A93" s="124" t="s">
        <v>32</v>
      </c>
      <c r="B93" s="125"/>
      <c r="C93" s="125"/>
      <c r="D93" s="125"/>
      <c r="E93" s="125"/>
      <c r="F93" s="125"/>
      <c r="G93" s="125"/>
      <c r="H93" s="126"/>
    </row>
    <row r="94" spans="1:8" s="5" customFormat="1" ht="41.25" customHeight="1">
      <c r="A94" s="23" t="s">
        <v>73</v>
      </c>
      <c r="B94" s="6">
        <v>7100</v>
      </c>
      <c r="C94" s="35">
        <f>C95+C96+C97+C98</f>
        <v>0</v>
      </c>
      <c r="D94" s="73">
        <f>D95+D96+D97+D98</f>
        <v>0</v>
      </c>
      <c r="E94" s="73">
        <f>E95+E96+E97+E98</f>
        <v>0</v>
      </c>
      <c r="F94" s="73">
        <f>F95+F96+F97+F98</f>
        <v>0</v>
      </c>
      <c r="G94" s="35">
        <f>F94-E94</f>
        <v>0</v>
      </c>
      <c r="H94" s="54" t="e">
        <f>(F94/E94)*100</f>
        <v>#DIV/0!</v>
      </c>
    </row>
    <row r="95" spans="1:8" s="5" customFormat="1" ht="37.5">
      <c r="A95" s="8" t="s">
        <v>88</v>
      </c>
      <c r="B95" s="6">
        <v>7110</v>
      </c>
      <c r="C95" s="32"/>
      <c r="D95" s="72"/>
      <c r="E95" s="72"/>
      <c r="F95" s="72"/>
      <c r="G95" s="35">
        <f t="shared" ref="G95:G107" si="2">F95-E95</f>
        <v>0</v>
      </c>
      <c r="H95" s="54" t="e">
        <f t="shared" ref="H95:H107" si="3">(F95/E95)*100</f>
        <v>#DIV/0!</v>
      </c>
    </row>
    <row r="96" spans="1:8" s="5" customFormat="1" ht="37.5">
      <c r="A96" s="17" t="s">
        <v>89</v>
      </c>
      <c r="B96" s="7">
        <v>7120</v>
      </c>
      <c r="C96" s="32"/>
      <c r="D96" s="72"/>
      <c r="E96" s="72"/>
      <c r="F96" s="72"/>
      <c r="G96" s="35">
        <f t="shared" si="2"/>
        <v>0</v>
      </c>
      <c r="H96" s="54" t="e">
        <f t="shared" si="3"/>
        <v>#DIV/0!</v>
      </c>
    </row>
    <row r="97" spans="1:8" s="5" customFormat="1" ht="19.5" customHeight="1">
      <c r="A97" s="31" t="s">
        <v>24</v>
      </c>
      <c r="B97" s="7">
        <v>7130</v>
      </c>
      <c r="C97" s="32"/>
      <c r="D97" s="72"/>
      <c r="E97" s="72"/>
      <c r="F97" s="72"/>
      <c r="G97" s="35">
        <f t="shared" si="2"/>
        <v>0</v>
      </c>
      <c r="H97" s="54" t="e">
        <f t="shared" si="3"/>
        <v>#DIV/0!</v>
      </c>
    </row>
    <row r="98" spans="1:8" s="5" customFormat="1">
      <c r="A98" s="31" t="s">
        <v>78</v>
      </c>
      <c r="B98" s="7">
        <v>7140</v>
      </c>
      <c r="C98" s="32"/>
      <c r="D98" s="72"/>
      <c r="E98" s="72"/>
      <c r="F98" s="72"/>
      <c r="G98" s="35">
        <f t="shared" si="2"/>
        <v>0</v>
      </c>
      <c r="H98" s="54" t="e">
        <f t="shared" si="3"/>
        <v>#DIV/0!</v>
      </c>
    </row>
    <row r="99" spans="1:8" s="5" customFormat="1" ht="37.5">
      <c r="A99" s="30" t="s">
        <v>74</v>
      </c>
      <c r="B99" s="7">
        <v>7200</v>
      </c>
      <c r="C99" s="72">
        <f>C100+C101</f>
        <v>2535</v>
      </c>
      <c r="D99" s="72">
        <f>D100+D101</f>
        <v>3806</v>
      </c>
      <c r="E99" s="89">
        <f>E100+E101</f>
        <v>995</v>
      </c>
      <c r="F99" s="72">
        <f>F100+F101</f>
        <v>1015</v>
      </c>
      <c r="G99" s="73">
        <f t="shared" si="2"/>
        <v>20</v>
      </c>
      <c r="H99" s="54">
        <f t="shared" si="3"/>
        <v>102.01005025125629</v>
      </c>
    </row>
    <row r="100" spans="1:8" s="5" customFormat="1">
      <c r="A100" s="8" t="s">
        <v>21</v>
      </c>
      <c r="B100" s="7">
        <v>7210</v>
      </c>
      <c r="C100" s="72">
        <v>2535</v>
      </c>
      <c r="D100" s="72">
        <v>3806</v>
      </c>
      <c r="E100" s="90">
        <v>995</v>
      </c>
      <c r="F100" s="72">
        <v>1015</v>
      </c>
      <c r="G100" s="73">
        <f t="shared" si="2"/>
        <v>20</v>
      </c>
      <c r="H100" s="54">
        <f t="shared" si="3"/>
        <v>102.01005025125629</v>
      </c>
    </row>
    <row r="101" spans="1:8" s="5" customFormat="1">
      <c r="A101" s="17" t="s">
        <v>90</v>
      </c>
      <c r="B101" s="19">
        <v>7220</v>
      </c>
      <c r="C101" s="72"/>
      <c r="D101" s="72"/>
      <c r="E101" s="91"/>
      <c r="F101" s="72"/>
      <c r="G101" s="73">
        <f t="shared" si="2"/>
        <v>0</v>
      </c>
      <c r="H101" s="54" t="e">
        <f t="shared" si="3"/>
        <v>#DIV/0!</v>
      </c>
    </row>
    <row r="102" spans="1:8" s="5" customFormat="1" ht="49.5" customHeight="1">
      <c r="A102" s="30" t="s">
        <v>75</v>
      </c>
      <c r="B102" s="7">
        <v>7300</v>
      </c>
      <c r="C102" s="75">
        <f>C103+C104+C105+C106</f>
        <v>3372</v>
      </c>
      <c r="D102" s="74">
        <f>D103+D104+D105+D106</f>
        <v>5114</v>
      </c>
      <c r="E102" s="89">
        <f>E103+E104+E105+E106</f>
        <v>1299</v>
      </c>
      <c r="F102" s="74">
        <f>F103+F104+F105+F106</f>
        <v>1460</v>
      </c>
      <c r="G102" s="73">
        <f t="shared" si="2"/>
        <v>161</v>
      </c>
      <c r="H102" s="54">
        <f t="shared" si="3"/>
        <v>112.3941493456505</v>
      </c>
    </row>
    <row r="103" spans="1:8" s="5" customFormat="1" ht="25.5" customHeight="1">
      <c r="A103" s="31" t="s">
        <v>76</v>
      </c>
      <c r="B103" s="7">
        <v>7310</v>
      </c>
      <c r="C103" s="75">
        <v>3161</v>
      </c>
      <c r="D103" s="74">
        <v>4716</v>
      </c>
      <c r="E103" s="90">
        <v>1216</v>
      </c>
      <c r="F103" s="74">
        <v>1295</v>
      </c>
      <c r="G103" s="73">
        <f t="shared" si="2"/>
        <v>79</v>
      </c>
      <c r="H103" s="54">
        <f t="shared" si="3"/>
        <v>106.49671052631579</v>
      </c>
    </row>
    <row r="104" spans="1:8" s="5" customFormat="1" ht="22.5" customHeight="1">
      <c r="A104" s="31" t="s">
        <v>91</v>
      </c>
      <c r="B104" s="7">
        <v>7320</v>
      </c>
      <c r="C104" s="75">
        <v>211</v>
      </c>
      <c r="D104" s="75">
        <v>398</v>
      </c>
      <c r="E104" s="90">
        <v>83</v>
      </c>
      <c r="F104" s="75">
        <v>165</v>
      </c>
      <c r="G104" s="73">
        <f t="shared" si="2"/>
        <v>82</v>
      </c>
      <c r="H104" s="54">
        <f t="shared" si="3"/>
        <v>198.79518072289159</v>
      </c>
    </row>
    <row r="105" spans="1:8" s="5" customFormat="1" ht="19.5" customHeight="1">
      <c r="A105" s="31" t="s">
        <v>92</v>
      </c>
      <c r="B105" s="7">
        <v>7330</v>
      </c>
      <c r="C105" s="75"/>
      <c r="D105" s="75"/>
      <c r="E105" s="91"/>
      <c r="F105" s="75"/>
      <c r="G105" s="73">
        <f t="shared" si="2"/>
        <v>0</v>
      </c>
      <c r="H105" s="54" t="e">
        <f t="shared" si="3"/>
        <v>#DIV/0!</v>
      </c>
    </row>
    <row r="106" spans="1:8" s="5" customFormat="1" ht="33" customHeight="1">
      <c r="A106" s="31" t="s">
        <v>94</v>
      </c>
      <c r="B106" s="7">
        <v>7340</v>
      </c>
      <c r="C106" s="75"/>
      <c r="D106" s="75"/>
      <c r="E106" s="91"/>
      <c r="F106" s="75"/>
      <c r="G106" s="73">
        <f t="shared" si="2"/>
        <v>0</v>
      </c>
      <c r="H106" s="54" t="e">
        <f t="shared" si="3"/>
        <v>#DIV/0!</v>
      </c>
    </row>
    <row r="107" spans="1:8" s="5" customFormat="1" ht="22.5" customHeight="1" thickBot="1">
      <c r="A107" s="30" t="s">
        <v>93</v>
      </c>
      <c r="B107" s="7">
        <v>7000</v>
      </c>
      <c r="C107" s="75">
        <f>C102+C99+C94</f>
        <v>5907</v>
      </c>
      <c r="D107" s="74">
        <f>D102+D99+D94</f>
        <v>8920</v>
      </c>
      <c r="E107" s="89">
        <f>E102+E99+E94</f>
        <v>2294</v>
      </c>
      <c r="F107" s="74">
        <f>F102+F99+F94</f>
        <v>2475</v>
      </c>
      <c r="G107" s="73">
        <f t="shared" si="2"/>
        <v>181</v>
      </c>
      <c r="H107" s="54">
        <f t="shared" si="3"/>
        <v>107.89014821272886</v>
      </c>
    </row>
    <row r="108" spans="1:8" s="5" customFormat="1" ht="19.5" thickBot="1">
      <c r="A108" s="132" t="s">
        <v>99</v>
      </c>
      <c r="B108" s="133"/>
      <c r="C108" s="133"/>
      <c r="D108" s="133"/>
      <c r="E108" s="133"/>
      <c r="F108" s="133"/>
      <c r="G108" s="133"/>
      <c r="H108" s="134"/>
    </row>
    <row r="109" spans="1:8" s="5" customFormat="1" ht="20.100000000000001" customHeight="1">
      <c r="A109" s="36" t="s">
        <v>55</v>
      </c>
      <c r="B109" s="61">
        <v>8000</v>
      </c>
      <c r="C109" s="75">
        <f>C110+C111+C112+C113+C114+C115</f>
        <v>3122</v>
      </c>
      <c r="D109" s="74">
        <f>D110+D111+D112+D113+D114+D115</f>
        <v>0</v>
      </c>
      <c r="E109" s="74">
        <f>E110+E111+E112+E113+E114+E115</f>
        <v>0</v>
      </c>
      <c r="F109" s="74">
        <f>F110+F111+F112+F113+F114+F115</f>
        <v>0</v>
      </c>
      <c r="G109" s="35">
        <f>F109-E109</f>
        <v>0</v>
      </c>
      <c r="H109" s="54" t="e">
        <f>(F109/E109)*100</f>
        <v>#DIV/0!</v>
      </c>
    </row>
    <row r="110" spans="1:8" s="5" customFormat="1" ht="20.100000000000001" customHeight="1">
      <c r="A110" s="8" t="s">
        <v>0</v>
      </c>
      <c r="B110" s="57">
        <v>8010</v>
      </c>
      <c r="C110" s="75"/>
      <c r="D110" s="75"/>
      <c r="E110" s="75"/>
      <c r="F110" s="75"/>
      <c r="G110" s="35">
        <f t="shared" ref="G110:G120" si="4">F110-E110</f>
        <v>0</v>
      </c>
      <c r="H110" s="54" t="e">
        <f t="shared" ref="H110:H120" si="5">(F110/E110)*100</f>
        <v>#DIV/0!</v>
      </c>
    </row>
    <row r="111" spans="1:8" s="5" customFormat="1" ht="20.100000000000001" customHeight="1">
      <c r="A111" s="8" t="s">
        <v>1</v>
      </c>
      <c r="B111" s="61">
        <v>8020</v>
      </c>
      <c r="C111" s="75">
        <v>3122</v>
      </c>
      <c r="D111" s="75"/>
      <c r="E111" s="90"/>
      <c r="F111" s="75"/>
      <c r="G111" s="35">
        <f t="shared" si="4"/>
        <v>0</v>
      </c>
      <c r="H111" s="54" t="e">
        <f t="shared" si="5"/>
        <v>#DIV/0!</v>
      </c>
    </row>
    <row r="112" spans="1:8" s="5" customFormat="1" ht="20.100000000000001" customHeight="1">
      <c r="A112" s="8" t="s">
        <v>18</v>
      </c>
      <c r="B112" s="57">
        <v>8030</v>
      </c>
      <c r="C112" s="75"/>
      <c r="D112" s="75"/>
      <c r="E112" s="75"/>
      <c r="F112" s="75"/>
      <c r="G112" s="35">
        <f t="shared" si="4"/>
        <v>0</v>
      </c>
      <c r="H112" s="54" t="e">
        <f t="shared" si="5"/>
        <v>#DIV/0!</v>
      </c>
    </row>
    <row r="113" spans="1:8" s="5" customFormat="1">
      <c r="A113" s="8" t="s">
        <v>2</v>
      </c>
      <c r="B113" s="61">
        <v>8040</v>
      </c>
      <c r="C113" s="75"/>
      <c r="D113" s="75"/>
      <c r="E113" s="75"/>
      <c r="F113" s="75"/>
      <c r="G113" s="35">
        <f t="shared" si="4"/>
        <v>0</v>
      </c>
      <c r="H113" s="54" t="e">
        <f t="shared" si="5"/>
        <v>#DIV/0!</v>
      </c>
    </row>
    <row r="114" spans="1:8" s="5" customFormat="1" ht="37.5">
      <c r="A114" s="8" t="s">
        <v>19</v>
      </c>
      <c r="B114" s="57">
        <v>8050</v>
      </c>
      <c r="C114" s="75"/>
      <c r="D114" s="75"/>
      <c r="E114" s="75"/>
      <c r="F114" s="75"/>
      <c r="G114" s="35">
        <f t="shared" si="4"/>
        <v>0</v>
      </c>
      <c r="H114" s="54" t="e">
        <f t="shared" si="5"/>
        <v>#DIV/0!</v>
      </c>
    </row>
    <row r="115" spans="1:8" s="5" customFormat="1">
      <c r="A115" s="8" t="s">
        <v>58</v>
      </c>
      <c r="B115" s="20">
        <v>8060</v>
      </c>
      <c r="C115" s="75"/>
      <c r="D115" s="75"/>
      <c r="E115" s="75">
        <v>0</v>
      </c>
      <c r="F115" s="75"/>
      <c r="G115" s="35">
        <f t="shared" si="4"/>
        <v>0</v>
      </c>
      <c r="H115" s="54" t="e">
        <f t="shared" si="5"/>
        <v>#DIV/0!</v>
      </c>
    </row>
    <row r="116" spans="1:8" s="5" customFormat="1" ht="20.100000000000001" customHeight="1">
      <c r="A116" s="30" t="s">
        <v>56</v>
      </c>
      <c r="B116" s="37">
        <v>8100</v>
      </c>
      <c r="C116" s="72">
        <f>C117+C118+C119+C120</f>
        <v>0</v>
      </c>
      <c r="D116" s="73">
        <f>D117+D118+D119+D120</f>
        <v>0</v>
      </c>
      <c r="E116" s="73">
        <f>E117+E118+E119+E120</f>
        <v>0</v>
      </c>
      <c r="F116" s="73">
        <f>F117+F118+F119+F120</f>
        <v>0</v>
      </c>
      <c r="G116" s="35">
        <f t="shared" si="4"/>
        <v>0</v>
      </c>
      <c r="H116" s="54" t="e">
        <f t="shared" si="5"/>
        <v>#DIV/0!</v>
      </c>
    </row>
    <row r="117" spans="1:8" s="5" customFormat="1" ht="20.100000000000001" customHeight="1">
      <c r="A117" s="17" t="s">
        <v>79</v>
      </c>
      <c r="B117" s="38" t="s">
        <v>95</v>
      </c>
      <c r="C117" s="75"/>
      <c r="D117" s="75"/>
      <c r="E117" s="75"/>
      <c r="F117" s="75"/>
      <c r="G117" s="35">
        <f t="shared" si="4"/>
        <v>0</v>
      </c>
      <c r="H117" s="54" t="e">
        <f t="shared" si="5"/>
        <v>#DIV/0!</v>
      </c>
    </row>
    <row r="118" spans="1:8" s="5" customFormat="1" ht="20.100000000000001" customHeight="1">
      <c r="A118" s="17" t="s">
        <v>80</v>
      </c>
      <c r="B118" s="38" t="s">
        <v>96</v>
      </c>
      <c r="C118" s="75"/>
      <c r="D118" s="75"/>
      <c r="E118" s="75"/>
      <c r="F118" s="75"/>
      <c r="G118" s="35">
        <f t="shared" si="4"/>
        <v>0</v>
      </c>
      <c r="H118" s="54" t="e">
        <f t="shared" si="5"/>
        <v>#DIV/0!</v>
      </c>
    </row>
    <row r="119" spans="1:8" s="5" customFormat="1" ht="20.100000000000001" customHeight="1">
      <c r="A119" s="17" t="s">
        <v>54</v>
      </c>
      <c r="B119" s="38" t="s">
        <v>97</v>
      </c>
      <c r="C119" s="75"/>
      <c r="D119" s="75"/>
      <c r="E119" s="75"/>
      <c r="F119" s="75"/>
      <c r="G119" s="35">
        <f t="shared" si="4"/>
        <v>0</v>
      </c>
      <c r="H119" s="54" t="e">
        <f t="shared" si="5"/>
        <v>#DIV/0!</v>
      </c>
    </row>
    <row r="120" spans="1:8" s="5" customFormat="1" ht="20.100000000000001" customHeight="1" thickBot="1">
      <c r="A120" s="47" t="s">
        <v>81</v>
      </c>
      <c r="B120" s="48" t="s">
        <v>98</v>
      </c>
      <c r="C120" s="76"/>
      <c r="D120" s="76"/>
      <c r="E120" s="76"/>
      <c r="F120" s="76"/>
      <c r="G120" s="35">
        <f t="shared" si="4"/>
        <v>0</v>
      </c>
      <c r="H120" s="54" t="e">
        <f t="shared" si="5"/>
        <v>#DIV/0!</v>
      </c>
    </row>
    <row r="121" spans="1:8" s="5" customFormat="1" ht="19.5" thickBot="1">
      <c r="A121" s="127" t="s">
        <v>100</v>
      </c>
      <c r="B121" s="128"/>
      <c r="C121" s="128"/>
      <c r="D121" s="128"/>
      <c r="E121" s="128"/>
      <c r="F121" s="128"/>
      <c r="G121" s="128"/>
      <c r="H121" s="129"/>
    </row>
    <row r="122" spans="1:8" s="5" customFormat="1">
      <c r="A122" s="39" t="s">
        <v>65</v>
      </c>
      <c r="B122" s="40">
        <v>9010</v>
      </c>
      <c r="C122" s="77">
        <f>(C90/C32)*100</f>
        <v>141.45594738632499</v>
      </c>
      <c r="D122" s="77">
        <f>(D90/D32)*100</f>
        <v>100</v>
      </c>
      <c r="E122" s="77">
        <f>(E90/E32)*100</f>
        <v>100</v>
      </c>
      <c r="F122" s="77">
        <f>(F90/F32)*100</f>
        <v>100</v>
      </c>
      <c r="G122" s="78">
        <f>F122-E122</f>
        <v>0</v>
      </c>
      <c r="H122" s="53">
        <f>(F122/E122)*100</f>
        <v>100</v>
      </c>
    </row>
    <row r="123" spans="1:8" s="5" customFormat="1">
      <c r="A123" s="39" t="s">
        <v>66</v>
      </c>
      <c r="B123" s="40">
        <v>9020</v>
      </c>
      <c r="C123" s="77">
        <f>(C90/C135)*100</f>
        <v>115.72356215213358</v>
      </c>
      <c r="D123" s="77">
        <f>(D90/D135)*100</f>
        <v>122.03447110510308</v>
      </c>
      <c r="E123" s="77">
        <f>(E90/E135)*100</f>
        <v>27.86951898417464</v>
      </c>
      <c r="F123" s="77" t="e">
        <f>(F90/F135)*100</f>
        <v>#DIV/0!</v>
      </c>
      <c r="G123" s="78" t="e">
        <f>F123-E123</f>
        <v>#DIV/0!</v>
      </c>
      <c r="H123" s="53" t="e">
        <f>(F123/E123)*100</f>
        <v>#DIV/0!</v>
      </c>
    </row>
    <row r="124" spans="1:8" s="5" customFormat="1">
      <c r="A124" s="31" t="s">
        <v>67</v>
      </c>
      <c r="B124" s="6">
        <v>9030</v>
      </c>
      <c r="C124" s="78">
        <f>(C90/C141)*100</f>
        <v>115.72356215213358</v>
      </c>
      <c r="D124" s="78">
        <f>(D90/D141)*100</f>
        <v>122.03447110510308</v>
      </c>
      <c r="E124" s="78">
        <f>(E90/E141)*100</f>
        <v>27.86951898417464</v>
      </c>
      <c r="F124" s="78" t="e">
        <f>(F90/F141)*100</f>
        <v>#DIV/0!</v>
      </c>
      <c r="G124" s="78" t="e">
        <f>F124-E124</f>
        <v>#DIV/0!</v>
      </c>
      <c r="H124" s="53" t="e">
        <f>(F124/E124)*100</f>
        <v>#DIV/0!</v>
      </c>
    </row>
    <row r="125" spans="1:8" s="5" customFormat="1">
      <c r="A125" s="41" t="s">
        <v>38</v>
      </c>
      <c r="B125" s="42">
        <v>9040</v>
      </c>
      <c r="C125" s="79" t="e">
        <f>C141/C138</f>
        <v>#DIV/0!</v>
      </c>
      <c r="D125" s="79" t="e">
        <f>D141/D138</f>
        <v>#DIV/0!</v>
      </c>
      <c r="E125" s="79" t="e">
        <f>E141/E138</f>
        <v>#DIV/0!</v>
      </c>
      <c r="F125" s="79" t="e">
        <f>F141/F138</f>
        <v>#DIV/0!</v>
      </c>
      <c r="G125" s="78" t="e">
        <f>F125-E125</f>
        <v>#DIV/0!</v>
      </c>
      <c r="H125" s="53" t="e">
        <f>(F125/E125)*100</f>
        <v>#DIV/0!</v>
      </c>
    </row>
    <row r="126" spans="1:8" s="5" customFormat="1" ht="21.75" customHeight="1" thickBot="1">
      <c r="A126" s="56" t="s">
        <v>68</v>
      </c>
      <c r="B126" s="42">
        <v>9050</v>
      </c>
      <c r="C126" s="80">
        <f>C131/C130</f>
        <v>0.96868958329075638</v>
      </c>
      <c r="D126" s="80">
        <f>D131/D130</f>
        <v>0.97097351331810133</v>
      </c>
      <c r="E126" s="80">
        <f>E131/E130</f>
        <v>0.96883567735327125</v>
      </c>
      <c r="F126" s="80" t="e">
        <f>F131/F130</f>
        <v>#DIV/0!</v>
      </c>
      <c r="G126" s="80" t="e">
        <f>F126-E126</f>
        <v>#DIV/0!</v>
      </c>
      <c r="H126" s="55" t="e">
        <f>(F126/E126)*100</f>
        <v>#DIV/0!</v>
      </c>
    </row>
    <row r="127" spans="1:8" s="5" customFormat="1" ht="19.5" thickBot="1">
      <c r="A127" s="124" t="s">
        <v>101</v>
      </c>
      <c r="B127" s="125"/>
      <c r="C127" s="125"/>
      <c r="D127" s="125"/>
      <c r="E127" s="125"/>
      <c r="F127" s="125"/>
      <c r="G127" s="125"/>
      <c r="H127" s="126"/>
    </row>
    <row r="128" spans="1:8" s="5" customFormat="1" ht="20.100000000000001" customHeight="1">
      <c r="A128" s="39" t="s">
        <v>59</v>
      </c>
      <c r="B128" s="40">
        <v>10000</v>
      </c>
      <c r="C128" s="75">
        <v>30642</v>
      </c>
      <c r="D128" s="75">
        <v>28344</v>
      </c>
      <c r="E128" s="72">
        <v>30487</v>
      </c>
      <c r="F128" s="75"/>
      <c r="G128" s="72">
        <f>F128-E128</f>
        <v>-30487</v>
      </c>
      <c r="H128" s="53">
        <f>(F128/E128)*100</f>
        <v>0</v>
      </c>
    </row>
    <row r="129" spans="1:8" s="5" customFormat="1" ht="20.100000000000001" customHeight="1">
      <c r="A129" s="39" t="s">
        <v>60</v>
      </c>
      <c r="B129" s="40">
        <v>10001</v>
      </c>
      <c r="C129" s="72">
        <v>30641</v>
      </c>
      <c r="D129" s="72">
        <f>D130-D131</f>
        <v>28343</v>
      </c>
      <c r="E129" s="72">
        <f>E130-E131</f>
        <v>30486</v>
      </c>
      <c r="F129" s="72"/>
      <c r="G129" s="72">
        <f t="shared" ref="G129:G141" si="6">F129-E129</f>
        <v>-30486</v>
      </c>
      <c r="H129" s="53">
        <f t="shared" ref="H129:H141" si="7">(F129/E129)*100</f>
        <v>0</v>
      </c>
    </row>
    <row r="130" spans="1:8" s="5" customFormat="1" ht="20.100000000000001" customHeight="1">
      <c r="A130" s="39" t="s">
        <v>61</v>
      </c>
      <c r="B130" s="40">
        <v>10002</v>
      </c>
      <c r="C130" s="75">
        <v>978620</v>
      </c>
      <c r="D130" s="75">
        <v>976453</v>
      </c>
      <c r="E130" s="72">
        <v>978234</v>
      </c>
      <c r="F130" s="75"/>
      <c r="G130" s="72">
        <f t="shared" si="6"/>
        <v>-978234</v>
      </c>
      <c r="H130" s="53">
        <f t="shared" si="7"/>
        <v>0</v>
      </c>
    </row>
    <row r="131" spans="1:8" s="5" customFormat="1" ht="20.100000000000001" customHeight="1">
      <c r="A131" s="39" t="s">
        <v>62</v>
      </c>
      <c r="B131" s="40">
        <v>10003</v>
      </c>
      <c r="C131" s="75">
        <v>947979</v>
      </c>
      <c r="D131" s="75">
        <v>948110</v>
      </c>
      <c r="E131" s="72">
        <v>947748</v>
      </c>
      <c r="F131" s="75"/>
      <c r="G131" s="72">
        <f t="shared" si="6"/>
        <v>-947748</v>
      </c>
      <c r="H131" s="53">
        <f t="shared" si="7"/>
        <v>0</v>
      </c>
    </row>
    <row r="132" spans="1:8" s="5" customFormat="1" ht="20.100000000000001" customHeight="1">
      <c r="A132" s="31" t="s">
        <v>63</v>
      </c>
      <c r="B132" s="6">
        <v>10010</v>
      </c>
      <c r="C132" s="75">
        <v>1698</v>
      </c>
      <c r="D132" s="75">
        <v>1246</v>
      </c>
      <c r="E132" s="72">
        <v>1487</v>
      </c>
      <c r="F132" s="75"/>
      <c r="G132" s="72">
        <f>F132-E132</f>
        <v>-1487</v>
      </c>
      <c r="H132" s="53">
        <f t="shared" si="7"/>
        <v>0</v>
      </c>
    </row>
    <row r="133" spans="1:8" s="5" customFormat="1">
      <c r="A133" s="31" t="s">
        <v>64</v>
      </c>
      <c r="B133" s="6">
        <v>10011</v>
      </c>
      <c r="C133" s="75">
        <v>370</v>
      </c>
      <c r="D133" s="75">
        <v>441</v>
      </c>
      <c r="E133" s="72">
        <v>239</v>
      </c>
      <c r="F133" s="75"/>
      <c r="G133" s="72">
        <f t="shared" si="6"/>
        <v>-239</v>
      </c>
      <c r="H133" s="53">
        <f t="shared" si="7"/>
        <v>0</v>
      </c>
    </row>
    <row r="134" spans="1:8" s="5" customFormat="1">
      <c r="A134" s="31" t="s">
        <v>104</v>
      </c>
      <c r="B134" s="6">
        <v>10012</v>
      </c>
      <c r="C134" s="75"/>
      <c r="D134" s="75"/>
      <c r="E134" s="72"/>
      <c r="F134" s="75"/>
      <c r="G134" s="72">
        <f t="shared" si="6"/>
        <v>0</v>
      </c>
      <c r="H134" s="53" t="e">
        <f t="shared" si="7"/>
        <v>#DIV/0!</v>
      </c>
    </row>
    <row r="135" spans="1:8" s="5" customFormat="1" ht="20.100000000000001" customHeight="1">
      <c r="A135" s="30" t="s">
        <v>47</v>
      </c>
      <c r="B135" s="6">
        <v>10020</v>
      </c>
      <c r="C135" s="75">
        <v>32340</v>
      </c>
      <c r="D135" s="75">
        <v>29590</v>
      </c>
      <c r="E135" s="72">
        <v>31974</v>
      </c>
      <c r="F135" s="75"/>
      <c r="G135" s="72">
        <f t="shared" si="6"/>
        <v>-31974</v>
      </c>
      <c r="H135" s="53">
        <f t="shared" si="7"/>
        <v>0</v>
      </c>
    </row>
    <row r="136" spans="1:8" s="5" customFormat="1" ht="20.100000000000001" customHeight="1">
      <c r="A136" s="31" t="s">
        <v>33</v>
      </c>
      <c r="B136" s="6">
        <v>10030</v>
      </c>
      <c r="C136" s="75"/>
      <c r="D136" s="75"/>
      <c r="E136" s="72"/>
      <c r="F136" s="75"/>
      <c r="G136" s="72">
        <f t="shared" si="6"/>
        <v>0</v>
      </c>
      <c r="H136" s="53" t="e">
        <f t="shared" si="7"/>
        <v>#DIV/0!</v>
      </c>
    </row>
    <row r="137" spans="1:8" s="5" customFormat="1" ht="20.100000000000001" customHeight="1">
      <c r="A137" s="31" t="s">
        <v>34</v>
      </c>
      <c r="B137" s="6">
        <v>10040</v>
      </c>
      <c r="C137" s="75"/>
      <c r="D137" s="75">
        <v>0</v>
      </c>
      <c r="E137" s="72"/>
      <c r="F137" s="75"/>
      <c r="G137" s="72">
        <f t="shared" si="6"/>
        <v>0</v>
      </c>
      <c r="H137" s="53" t="e">
        <f t="shared" si="7"/>
        <v>#DIV/0!</v>
      </c>
    </row>
    <row r="138" spans="1:8" s="5" customFormat="1" ht="20.100000000000001" customHeight="1">
      <c r="A138" s="30" t="s">
        <v>48</v>
      </c>
      <c r="B138" s="6">
        <v>10050</v>
      </c>
      <c r="C138" s="72">
        <v>0</v>
      </c>
      <c r="D138" s="72">
        <f>SUM(D136:D137)</f>
        <v>0</v>
      </c>
      <c r="E138" s="72">
        <f>SUM(E136:E137)</f>
        <v>0</v>
      </c>
      <c r="F138" s="72"/>
      <c r="G138" s="72">
        <f t="shared" si="6"/>
        <v>0</v>
      </c>
      <c r="H138" s="53" t="e">
        <f t="shared" si="7"/>
        <v>#DIV/0!</v>
      </c>
    </row>
    <row r="139" spans="1:8" s="5" customFormat="1" ht="20.100000000000001" customHeight="1">
      <c r="A139" s="31" t="s">
        <v>82</v>
      </c>
      <c r="B139" s="6">
        <v>10060</v>
      </c>
      <c r="C139" s="75"/>
      <c r="D139" s="75"/>
      <c r="E139" s="72"/>
      <c r="F139" s="75"/>
      <c r="G139" s="72">
        <f t="shared" si="6"/>
        <v>0</v>
      </c>
      <c r="H139" s="53" t="e">
        <f t="shared" si="7"/>
        <v>#DIV/0!</v>
      </c>
    </row>
    <row r="140" spans="1:8" s="5" customFormat="1">
      <c r="A140" s="31" t="s">
        <v>83</v>
      </c>
      <c r="B140" s="6">
        <v>10070</v>
      </c>
      <c r="C140" s="75"/>
      <c r="D140" s="75"/>
      <c r="E140" s="72"/>
      <c r="F140" s="75"/>
      <c r="G140" s="72">
        <f t="shared" si="6"/>
        <v>0</v>
      </c>
      <c r="H140" s="53" t="e">
        <f t="shared" si="7"/>
        <v>#DIV/0!</v>
      </c>
    </row>
    <row r="141" spans="1:8" s="5" customFormat="1" ht="20.100000000000001" customHeight="1" thickBot="1">
      <c r="A141" s="30" t="s">
        <v>31</v>
      </c>
      <c r="B141" s="6">
        <v>10080</v>
      </c>
      <c r="C141" s="75">
        <v>32340</v>
      </c>
      <c r="D141" s="75">
        <v>29590</v>
      </c>
      <c r="E141" s="72">
        <v>31974</v>
      </c>
      <c r="F141" s="75"/>
      <c r="G141" s="72">
        <f t="shared" si="6"/>
        <v>-31974</v>
      </c>
      <c r="H141" s="53">
        <f t="shared" si="7"/>
        <v>0</v>
      </c>
    </row>
    <row r="142" spans="1:8" s="5" customFormat="1" ht="19.5" thickBot="1">
      <c r="A142" s="132" t="s">
        <v>102</v>
      </c>
      <c r="B142" s="133"/>
      <c r="C142" s="133"/>
      <c r="D142" s="133"/>
      <c r="E142" s="133"/>
      <c r="F142" s="133"/>
      <c r="G142" s="133"/>
      <c r="H142" s="134"/>
    </row>
    <row r="143" spans="1:8" s="5" customFormat="1" ht="20.100000000000001" customHeight="1">
      <c r="A143" s="36" t="s">
        <v>71</v>
      </c>
      <c r="B143" s="43" t="s">
        <v>160</v>
      </c>
      <c r="C143" s="74">
        <f>SUM(C144:C146)</f>
        <v>0</v>
      </c>
      <c r="D143" s="74">
        <f>SUM(D144:D146)</f>
        <v>0</v>
      </c>
      <c r="E143" s="74">
        <f>SUM(E144:E146)</f>
        <v>0</v>
      </c>
      <c r="F143" s="74">
        <f>SUM(F144:F146)</f>
        <v>0</v>
      </c>
      <c r="G143" s="46">
        <f>F143-E143</f>
        <v>0</v>
      </c>
      <c r="H143" s="54" t="e">
        <f>(F143/E143)*100</f>
        <v>#DIV/0!</v>
      </c>
    </row>
    <row r="144" spans="1:8" s="5" customFormat="1" ht="20.100000000000001" customHeight="1">
      <c r="A144" s="31" t="s">
        <v>84</v>
      </c>
      <c r="B144" s="44" t="s">
        <v>161</v>
      </c>
      <c r="C144" s="72"/>
      <c r="D144" s="72"/>
      <c r="E144" s="75"/>
      <c r="F144" s="75"/>
      <c r="G144" s="46">
        <f t="shared" ref="G144:G150" si="8">F144-E144</f>
        <v>0</v>
      </c>
      <c r="H144" s="54" t="e">
        <f t="shared" ref="H144:H150" si="9">(F144/E144)*100</f>
        <v>#DIV/0!</v>
      </c>
    </row>
    <row r="145" spans="1:8" s="5" customFormat="1" ht="20.100000000000001" customHeight="1">
      <c r="A145" s="31" t="s">
        <v>85</v>
      </c>
      <c r="B145" s="44" t="s">
        <v>162</v>
      </c>
      <c r="C145" s="72"/>
      <c r="D145" s="72"/>
      <c r="E145" s="75"/>
      <c r="F145" s="75"/>
      <c r="G145" s="46">
        <f t="shared" si="8"/>
        <v>0</v>
      </c>
      <c r="H145" s="54" t="e">
        <f t="shared" si="9"/>
        <v>#DIV/0!</v>
      </c>
    </row>
    <row r="146" spans="1:8" s="5" customFormat="1" ht="20.100000000000001" customHeight="1">
      <c r="A146" s="31" t="s">
        <v>86</v>
      </c>
      <c r="B146" s="44" t="s">
        <v>163</v>
      </c>
      <c r="C146" s="72"/>
      <c r="D146" s="72"/>
      <c r="E146" s="75"/>
      <c r="F146" s="75"/>
      <c r="G146" s="46">
        <f t="shared" si="8"/>
        <v>0</v>
      </c>
      <c r="H146" s="54" t="e">
        <f t="shared" si="9"/>
        <v>#DIV/0!</v>
      </c>
    </row>
    <row r="147" spans="1:8" s="5" customFormat="1" ht="20.100000000000001" customHeight="1">
      <c r="A147" s="30" t="s">
        <v>72</v>
      </c>
      <c r="B147" s="44" t="s">
        <v>164</v>
      </c>
      <c r="C147" s="73">
        <f>SUM(C148:C150)</f>
        <v>0</v>
      </c>
      <c r="D147" s="73">
        <f>SUM(D148:D150)</f>
        <v>0</v>
      </c>
      <c r="E147" s="73">
        <f>SUM(E148:E150)</f>
        <v>0</v>
      </c>
      <c r="F147" s="73">
        <f>SUM(F148:F150)</f>
        <v>0</v>
      </c>
      <c r="G147" s="46">
        <f t="shared" si="8"/>
        <v>0</v>
      </c>
      <c r="H147" s="54" t="e">
        <f t="shared" si="9"/>
        <v>#DIV/0!</v>
      </c>
    </row>
    <row r="148" spans="1:8" s="5" customFormat="1" ht="20.100000000000001" customHeight="1">
      <c r="A148" s="31" t="s">
        <v>84</v>
      </c>
      <c r="B148" s="44" t="s">
        <v>165</v>
      </c>
      <c r="C148" s="72"/>
      <c r="D148" s="72"/>
      <c r="E148" s="75"/>
      <c r="F148" s="75"/>
      <c r="G148" s="46">
        <f t="shared" si="8"/>
        <v>0</v>
      </c>
      <c r="H148" s="54" t="e">
        <f t="shared" si="9"/>
        <v>#DIV/0!</v>
      </c>
    </row>
    <row r="149" spans="1:8" s="5" customFormat="1" ht="20.100000000000001" customHeight="1">
      <c r="A149" s="31" t="s">
        <v>85</v>
      </c>
      <c r="B149" s="44" t="s">
        <v>166</v>
      </c>
      <c r="C149" s="72"/>
      <c r="D149" s="72"/>
      <c r="E149" s="75"/>
      <c r="F149" s="75"/>
      <c r="G149" s="46">
        <f t="shared" si="8"/>
        <v>0</v>
      </c>
      <c r="H149" s="54" t="e">
        <f t="shared" si="9"/>
        <v>#DIV/0!</v>
      </c>
    </row>
    <row r="150" spans="1:8" s="5" customFormat="1" ht="20.100000000000001" customHeight="1" thickBot="1">
      <c r="A150" s="41" t="s">
        <v>86</v>
      </c>
      <c r="B150" s="45" t="s">
        <v>167</v>
      </c>
      <c r="C150" s="72"/>
      <c r="D150" s="72"/>
      <c r="E150" s="75"/>
      <c r="F150" s="75"/>
      <c r="G150" s="46">
        <f t="shared" si="8"/>
        <v>0</v>
      </c>
      <c r="H150" s="54" t="e">
        <f t="shared" si="9"/>
        <v>#DIV/0!</v>
      </c>
    </row>
    <row r="151" spans="1:8" s="5" customFormat="1" ht="19.5" thickBot="1">
      <c r="A151" s="124" t="s">
        <v>103</v>
      </c>
      <c r="B151" s="125"/>
      <c r="C151" s="125"/>
      <c r="D151" s="125"/>
      <c r="E151" s="125"/>
      <c r="F151" s="125"/>
      <c r="G151" s="125"/>
      <c r="H151" s="126"/>
    </row>
    <row r="152" spans="1:8" s="5" customFormat="1" ht="60.75" customHeight="1">
      <c r="A152" s="30" t="s">
        <v>69</v>
      </c>
      <c r="B152" s="44" t="s">
        <v>180</v>
      </c>
      <c r="C152" s="85">
        <v>130</v>
      </c>
      <c r="D152" s="92">
        <f>D153+D154+D155+D156+D157+D158</f>
        <v>122</v>
      </c>
      <c r="E152" s="73">
        <f>E153+E154+E155+E156+E157+E158</f>
        <v>142</v>
      </c>
      <c r="F152" s="92">
        <f>F153+F154+F155+F156+F157+F158</f>
        <v>115</v>
      </c>
      <c r="G152" s="35">
        <f>F152-E152</f>
        <v>-27</v>
      </c>
      <c r="H152" s="54">
        <f>(F152/E152)*100</f>
        <v>80.985915492957744</v>
      </c>
    </row>
    <row r="153" spans="1:8" s="5" customFormat="1">
      <c r="A153" s="8" t="s">
        <v>53</v>
      </c>
      <c r="B153" s="44" t="s">
        <v>181</v>
      </c>
      <c r="C153" s="85">
        <v>1</v>
      </c>
      <c r="D153" s="92">
        <v>1</v>
      </c>
      <c r="E153" s="72">
        <v>1</v>
      </c>
      <c r="F153" s="92">
        <v>1</v>
      </c>
      <c r="G153" s="35">
        <f t="shared" ref="G153:G180" si="10">F153-E153</f>
        <v>0</v>
      </c>
      <c r="H153" s="54">
        <f t="shared" ref="H153:H180" si="11">(F153/E153)*100</f>
        <v>100</v>
      </c>
    </row>
    <row r="154" spans="1:8" s="5" customFormat="1">
      <c r="A154" s="8" t="s">
        <v>52</v>
      </c>
      <c r="B154" s="44" t="s">
        <v>182</v>
      </c>
      <c r="C154" s="85">
        <v>8</v>
      </c>
      <c r="D154" s="92">
        <v>8</v>
      </c>
      <c r="E154" s="72">
        <v>8</v>
      </c>
      <c r="F154" s="92">
        <v>8</v>
      </c>
      <c r="G154" s="35">
        <f t="shared" si="10"/>
        <v>0</v>
      </c>
      <c r="H154" s="54">
        <f t="shared" si="11"/>
        <v>100</v>
      </c>
    </row>
    <row r="155" spans="1:8" s="5" customFormat="1">
      <c r="A155" s="8" t="s">
        <v>168</v>
      </c>
      <c r="B155" s="44" t="s">
        <v>183</v>
      </c>
      <c r="C155" s="85">
        <v>5</v>
      </c>
      <c r="D155" s="92">
        <v>6</v>
      </c>
      <c r="E155" s="72">
        <v>7</v>
      </c>
      <c r="F155" s="92">
        <v>6</v>
      </c>
      <c r="G155" s="35">
        <f t="shared" si="10"/>
        <v>-1</v>
      </c>
      <c r="H155" s="54">
        <f t="shared" si="11"/>
        <v>85.714285714285708</v>
      </c>
    </row>
    <row r="156" spans="1:8" s="5" customFormat="1">
      <c r="A156" s="8" t="s">
        <v>169</v>
      </c>
      <c r="B156" s="44" t="s">
        <v>184</v>
      </c>
      <c r="C156" s="85">
        <v>41</v>
      </c>
      <c r="D156" s="92">
        <v>38</v>
      </c>
      <c r="E156" s="72">
        <v>46</v>
      </c>
      <c r="F156" s="92">
        <v>36</v>
      </c>
      <c r="G156" s="35">
        <f t="shared" si="10"/>
        <v>-10</v>
      </c>
      <c r="H156" s="54">
        <f t="shared" si="11"/>
        <v>78.260869565217391</v>
      </c>
    </row>
    <row r="157" spans="1:8" s="5" customFormat="1">
      <c r="A157" s="8" t="s">
        <v>170</v>
      </c>
      <c r="B157" s="44" t="s">
        <v>185</v>
      </c>
      <c r="C157" s="85">
        <v>32</v>
      </c>
      <c r="D157" s="92">
        <v>31</v>
      </c>
      <c r="E157" s="72">
        <v>33</v>
      </c>
      <c r="F157" s="92">
        <v>29</v>
      </c>
      <c r="G157" s="35">
        <f t="shared" si="10"/>
        <v>-4</v>
      </c>
      <c r="H157" s="54">
        <f t="shared" si="11"/>
        <v>87.878787878787875</v>
      </c>
    </row>
    <row r="158" spans="1:8" s="5" customFormat="1">
      <c r="A158" s="8" t="s">
        <v>171</v>
      </c>
      <c r="B158" s="44" t="s">
        <v>186</v>
      </c>
      <c r="C158" s="85">
        <v>43</v>
      </c>
      <c r="D158" s="92">
        <v>38</v>
      </c>
      <c r="E158" s="72">
        <v>47</v>
      </c>
      <c r="F158" s="92">
        <v>35</v>
      </c>
      <c r="G158" s="35">
        <f t="shared" si="10"/>
        <v>-12</v>
      </c>
      <c r="H158" s="54">
        <f t="shared" si="11"/>
        <v>74.468085106382972</v>
      </c>
    </row>
    <row r="159" spans="1:8" s="5" customFormat="1">
      <c r="A159" s="9" t="s">
        <v>172</v>
      </c>
      <c r="B159" s="44" t="s">
        <v>173</v>
      </c>
      <c r="C159" s="72">
        <v>20750</v>
      </c>
      <c r="D159" s="72">
        <f>D160+D161+D162+D163+D164+D165</f>
        <v>21144</v>
      </c>
      <c r="E159" s="92">
        <f>E160+E161+E162+E164+E163+E165</f>
        <v>5525</v>
      </c>
      <c r="F159" s="72">
        <f>F160+F161+F162+F163+F164+F165</f>
        <v>5638</v>
      </c>
      <c r="G159" s="35">
        <f t="shared" si="10"/>
        <v>113</v>
      </c>
      <c r="H159" s="54">
        <f t="shared" si="11"/>
        <v>102.04524886877829</v>
      </c>
    </row>
    <row r="160" spans="1:8" s="5" customFormat="1">
      <c r="A160" s="8" t="s">
        <v>53</v>
      </c>
      <c r="B160" s="44" t="s">
        <v>174</v>
      </c>
      <c r="C160" s="86">
        <v>753</v>
      </c>
      <c r="D160" s="93">
        <v>726</v>
      </c>
      <c r="E160" s="93">
        <v>129</v>
      </c>
      <c r="F160" s="93">
        <v>204</v>
      </c>
      <c r="G160" s="35">
        <f t="shared" si="10"/>
        <v>75</v>
      </c>
      <c r="H160" s="54">
        <f t="shared" si="11"/>
        <v>158.13953488372093</v>
      </c>
    </row>
    <row r="161" spans="1:8" s="5" customFormat="1">
      <c r="A161" s="8" t="s">
        <v>52</v>
      </c>
      <c r="B161" s="44" t="s">
        <v>175</v>
      </c>
      <c r="C161" s="87">
        <v>2666</v>
      </c>
      <c r="D161" s="94">
        <v>3291</v>
      </c>
      <c r="E161" s="93">
        <v>577</v>
      </c>
      <c r="F161" s="94">
        <v>1098</v>
      </c>
      <c r="G161" s="35">
        <f t="shared" si="10"/>
        <v>521</v>
      </c>
      <c r="H161" s="54">
        <f t="shared" si="11"/>
        <v>190.29462738301558</v>
      </c>
    </row>
    <row r="162" spans="1:8" s="5" customFormat="1">
      <c r="A162" s="8" t="s">
        <v>168</v>
      </c>
      <c r="B162" s="44" t="s">
        <v>176</v>
      </c>
      <c r="C162" s="87">
        <v>1358</v>
      </c>
      <c r="D162" s="94">
        <v>1479</v>
      </c>
      <c r="E162" s="93">
        <v>423</v>
      </c>
      <c r="F162" s="94">
        <v>346</v>
      </c>
      <c r="G162" s="35">
        <f t="shared" si="10"/>
        <v>-77</v>
      </c>
      <c r="H162" s="54">
        <f t="shared" si="11"/>
        <v>81.796690307328603</v>
      </c>
    </row>
    <row r="163" spans="1:8" s="5" customFormat="1">
      <c r="A163" s="8" t="s">
        <v>169</v>
      </c>
      <c r="B163" s="44" t="s">
        <v>177</v>
      </c>
      <c r="C163" s="87">
        <v>7179</v>
      </c>
      <c r="D163" s="94">
        <v>6918</v>
      </c>
      <c r="E163" s="93">
        <v>2028</v>
      </c>
      <c r="F163" s="94">
        <v>1732</v>
      </c>
      <c r="G163" s="35">
        <f t="shared" si="10"/>
        <v>-296</v>
      </c>
      <c r="H163" s="54">
        <f t="shared" si="11"/>
        <v>85.404339250493095</v>
      </c>
    </row>
    <row r="164" spans="1:8" s="5" customFormat="1">
      <c r="A164" s="8" t="s">
        <v>170</v>
      </c>
      <c r="B164" s="44" t="s">
        <v>178</v>
      </c>
      <c r="C164" s="87">
        <v>3367</v>
      </c>
      <c r="D164" s="94">
        <v>3606</v>
      </c>
      <c r="E164" s="93">
        <v>815</v>
      </c>
      <c r="F164" s="94">
        <v>812</v>
      </c>
      <c r="G164" s="35">
        <f t="shared" si="10"/>
        <v>-3</v>
      </c>
      <c r="H164" s="54">
        <f t="shared" si="11"/>
        <v>99.631901840490798</v>
      </c>
    </row>
    <row r="165" spans="1:8" s="5" customFormat="1">
      <c r="A165" s="8" t="s">
        <v>171</v>
      </c>
      <c r="B165" s="44" t="s">
        <v>179</v>
      </c>
      <c r="C165" s="87">
        <v>5427</v>
      </c>
      <c r="D165" s="94">
        <v>5124</v>
      </c>
      <c r="E165" s="93">
        <v>1553</v>
      </c>
      <c r="F165" s="94">
        <v>1446</v>
      </c>
      <c r="G165" s="35">
        <f t="shared" si="10"/>
        <v>-107</v>
      </c>
      <c r="H165" s="54">
        <f t="shared" si="11"/>
        <v>93.110109465550551</v>
      </c>
    </row>
    <row r="166" spans="1:8" s="5" customFormat="1" ht="20.100000000000001" customHeight="1">
      <c r="A166" s="30" t="s">
        <v>3</v>
      </c>
      <c r="B166" s="44" t="s">
        <v>193</v>
      </c>
      <c r="C166" s="85">
        <v>20750</v>
      </c>
      <c r="D166" s="92">
        <f>D167+D168+D169+D170+D171+D172</f>
        <v>21144</v>
      </c>
      <c r="E166" s="92">
        <f>E167+E168+E169+E170+E171+E172</f>
        <v>5525</v>
      </c>
      <c r="F166" s="92">
        <f>F167+F168+F169+F170+F171+F172</f>
        <v>5638</v>
      </c>
      <c r="G166" s="35">
        <f t="shared" si="10"/>
        <v>113</v>
      </c>
      <c r="H166" s="54">
        <f t="shared" si="11"/>
        <v>102.04524886877829</v>
      </c>
    </row>
    <row r="167" spans="1:8" s="5" customFormat="1" ht="20.100000000000001" customHeight="1">
      <c r="A167" s="8" t="s">
        <v>53</v>
      </c>
      <c r="B167" s="44" t="s">
        <v>187</v>
      </c>
      <c r="C167" s="86">
        <v>753</v>
      </c>
      <c r="D167" s="93">
        <v>726</v>
      </c>
      <c r="E167" s="93">
        <v>129</v>
      </c>
      <c r="F167" s="93">
        <v>204</v>
      </c>
      <c r="G167" s="35">
        <f t="shared" si="10"/>
        <v>75</v>
      </c>
      <c r="H167" s="54">
        <f t="shared" si="11"/>
        <v>158.13953488372093</v>
      </c>
    </row>
    <row r="168" spans="1:8" s="5" customFormat="1" ht="20.100000000000001" customHeight="1">
      <c r="A168" s="8" t="s">
        <v>52</v>
      </c>
      <c r="B168" s="44" t="s">
        <v>188</v>
      </c>
      <c r="C168" s="86">
        <v>2666</v>
      </c>
      <c r="D168" s="93">
        <v>3291</v>
      </c>
      <c r="E168" s="94">
        <v>577</v>
      </c>
      <c r="F168" s="93">
        <v>1098</v>
      </c>
      <c r="G168" s="35">
        <f t="shared" si="10"/>
        <v>521</v>
      </c>
      <c r="H168" s="54">
        <f t="shared" si="11"/>
        <v>190.29462738301558</v>
      </c>
    </row>
    <row r="169" spans="1:8" s="5" customFormat="1" ht="20.100000000000001" customHeight="1">
      <c r="A169" s="8" t="s">
        <v>168</v>
      </c>
      <c r="B169" s="44" t="s">
        <v>189</v>
      </c>
      <c r="C169" s="86">
        <v>1358</v>
      </c>
      <c r="D169" s="93">
        <v>1479</v>
      </c>
      <c r="E169" s="94">
        <v>423</v>
      </c>
      <c r="F169" s="93">
        <v>346</v>
      </c>
      <c r="G169" s="35">
        <f t="shared" si="10"/>
        <v>-77</v>
      </c>
      <c r="H169" s="54">
        <f t="shared" si="11"/>
        <v>81.796690307328603</v>
      </c>
    </row>
    <row r="170" spans="1:8" s="5" customFormat="1" ht="20.100000000000001" customHeight="1">
      <c r="A170" s="8" t="s">
        <v>169</v>
      </c>
      <c r="B170" s="44" t="s">
        <v>190</v>
      </c>
      <c r="C170" s="86">
        <v>7179</v>
      </c>
      <c r="D170" s="93">
        <v>6918</v>
      </c>
      <c r="E170" s="94">
        <v>2028</v>
      </c>
      <c r="F170" s="93">
        <v>1732</v>
      </c>
      <c r="G170" s="35">
        <f t="shared" si="10"/>
        <v>-296</v>
      </c>
      <c r="H170" s="54">
        <f t="shared" si="11"/>
        <v>85.404339250493095</v>
      </c>
    </row>
    <row r="171" spans="1:8" s="5" customFormat="1" ht="20.100000000000001" customHeight="1">
      <c r="A171" s="8" t="s">
        <v>170</v>
      </c>
      <c r="B171" s="44" t="s">
        <v>191</v>
      </c>
      <c r="C171" s="86">
        <v>3367</v>
      </c>
      <c r="D171" s="93">
        <v>3606</v>
      </c>
      <c r="E171" s="94">
        <v>815</v>
      </c>
      <c r="F171" s="93">
        <v>812</v>
      </c>
      <c r="G171" s="35">
        <f t="shared" si="10"/>
        <v>-3</v>
      </c>
      <c r="H171" s="54">
        <f t="shared" si="11"/>
        <v>99.631901840490798</v>
      </c>
    </row>
    <row r="172" spans="1:8" s="5" customFormat="1" ht="20.100000000000001" customHeight="1">
      <c r="A172" s="8" t="s">
        <v>171</v>
      </c>
      <c r="B172" s="44" t="s">
        <v>192</v>
      </c>
      <c r="C172" s="86">
        <v>5427</v>
      </c>
      <c r="D172" s="93">
        <v>5124</v>
      </c>
      <c r="E172" s="94">
        <v>1553</v>
      </c>
      <c r="F172" s="93">
        <v>1446</v>
      </c>
      <c r="G172" s="35">
        <f t="shared" si="10"/>
        <v>-107</v>
      </c>
      <c r="H172" s="54">
        <f t="shared" si="11"/>
        <v>93.110109465550551</v>
      </c>
    </row>
    <row r="173" spans="1:8" s="5" customFormat="1" ht="37.5">
      <c r="A173" s="30" t="s">
        <v>57</v>
      </c>
      <c r="B173" s="44" t="s">
        <v>202</v>
      </c>
      <c r="C173" s="78">
        <v>13301.282051282051</v>
      </c>
      <c r="D173" s="78">
        <f>D166/D152/9*1000</f>
        <v>19256.830601092897</v>
      </c>
      <c r="E173" s="95">
        <f>E166/E152/3*1000</f>
        <v>12969.483568075118</v>
      </c>
      <c r="F173" s="78">
        <f>F166/F152/3*1000</f>
        <v>16342.028985507244</v>
      </c>
      <c r="G173" s="35">
        <f t="shared" si="10"/>
        <v>3372.5454174321258</v>
      </c>
      <c r="H173" s="54">
        <f t="shared" si="11"/>
        <v>126.00369860318708</v>
      </c>
    </row>
    <row r="174" spans="1:8" s="5" customFormat="1" ht="20.100000000000001" customHeight="1">
      <c r="A174" s="8" t="s">
        <v>53</v>
      </c>
      <c r="B174" s="44" t="s">
        <v>194</v>
      </c>
      <c r="C174" s="78">
        <v>62750</v>
      </c>
      <c r="D174" s="78">
        <f t="shared" ref="D174:D179" si="12">D167/D153/9*1000</f>
        <v>80666.666666666672</v>
      </c>
      <c r="E174" s="96">
        <f t="shared" ref="E174:E179" si="13">E167/E153/3*1000</f>
        <v>43000</v>
      </c>
      <c r="F174" s="78">
        <f t="shared" ref="F174:F179" si="14">F167/F153/3*1000</f>
        <v>68000</v>
      </c>
      <c r="G174" s="35">
        <f t="shared" si="10"/>
        <v>25000</v>
      </c>
      <c r="H174" s="54">
        <f t="shared" si="11"/>
        <v>158.13953488372093</v>
      </c>
    </row>
    <row r="175" spans="1:8" s="5" customFormat="1" ht="20.100000000000001" customHeight="1">
      <c r="A175" s="8" t="s">
        <v>52</v>
      </c>
      <c r="B175" s="44" t="s">
        <v>195</v>
      </c>
      <c r="C175" s="78">
        <v>27770.833333333332</v>
      </c>
      <c r="D175" s="78">
        <f t="shared" si="12"/>
        <v>45708.333333333336</v>
      </c>
      <c r="E175" s="96">
        <f t="shared" si="13"/>
        <v>24041.666666666668</v>
      </c>
      <c r="F175" s="78">
        <f t="shared" si="14"/>
        <v>45750</v>
      </c>
      <c r="G175" s="35">
        <f t="shared" si="10"/>
        <v>21708.333333333332</v>
      </c>
      <c r="H175" s="54">
        <f t="shared" si="11"/>
        <v>190.29462738301558</v>
      </c>
    </row>
    <row r="176" spans="1:8" s="5" customFormat="1" ht="20.100000000000001" customHeight="1">
      <c r="A176" s="8" t="s">
        <v>168</v>
      </c>
      <c r="B176" s="44" t="s">
        <v>196</v>
      </c>
      <c r="C176" s="78">
        <v>22633.333333333336</v>
      </c>
      <c r="D176" s="78">
        <f t="shared" si="12"/>
        <v>27388.888888888891</v>
      </c>
      <c r="E176" s="96">
        <f t="shared" si="13"/>
        <v>20142.857142857141</v>
      </c>
      <c r="F176" s="78">
        <f t="shared" si="14"/>
        <v>19222.222222222223</v>
      </c>
      <c r="G176" s="35">
        <f t="shared" si="10"/>
        <v>-920.63492063491867</v>
      </c>
      <c r="H176" s="54">
        <f t="shared" si="11"/>
        <v>95.429472025216711</v>
      </c>
    </row>
    <row r="177" spans="1:9" s="5" customFormat="1" ht="20.100000000000001" customHeight="1">
      <c r="A177" s="8" t="s">
        <v>169</v>
      </c>
      <c r="B177" s="44" t="s">
        <v>197</v>
      </c>
      <c r="C177" s="78">
        <v>14591.463414634147</v>
      </c>
      <c r="D177" s="78">
        <f t="shared" si="12"/>
        <v>20228.070175438595</v>
      </c>
      <c r="E177" s="96">
        <f t="shared" si="13"/>
        <v>14695.652173913044</v>
      </c>
      <c r="F177" s="78">
        <f t="shared" si="14"/>
        <v>16037.037037037038</v>
      </c>
      <c r="G177" s="35">
        <f t="shared" si="10"/>
        <v>1341.3848631239944</v>
      </c>
      <c r="H177" s="54">
        <f t="shared" si="11"/>
        <v>109.12776682007453</v>
      </c>
    </row>
    <row r="178" spans="1:9" s="5" customFormat="1" ht="20.100000000000001" customHeight="1">
      <c r="A178" s="8" t="s">
        <v>170</v>
      </c>
      <c r="B178" s="44" t="s">
        <v>198</v>
      </c>
      <c r="C178" s="78">
        <v>8768.2291666666661</v>
      </c>
      <c r="D178" s="78">
        <f t="shared" si="12"/>
        <v>12924.7311827957</v>
      </c>
      <c r="E178" s="96">
        <f t="shared" si="13"/>
        <v>8232.3232323232314</v>
      </c>
      <c r="F178" s="78">
        <f t="shared" si="14"/>
        <v>9333.3333333333339</v>
      </c>
      <c r="G178" s="35">
        <f t="shared" si="10"/>
        <v>1101.0101010101025</v>
      </c>
      <c r="H178" s="54">
        <f t="shared" si="11"/>
        <v>113.37423312883436</v>
      </c>
    </row>
    <row r="179" spans="1:9" s="5" customFormat="1" ht="20.100000000000001" customHeight="1">
      <c r="A179" s="8" t="s">
        <v>171</v>
      </c>
      <c r="B179" s="44" t="s">
        <v>199</v>
      </c>
      <c r="C179" s="78">
        <v>10517.441860465116</v>
      </c>
      <c r="D179" s="78">
        <f t="shared" si="12"/>
        <v>14982.456140350876</v>
      </c>
      <c r="E179" s="96">
        <f t="shared" si="13"/>
        <v>11014.184397163121</v>
      </c>
      <c r="F179" s="78">
        <f t="shared" si="14"/>
        <v>13771.428571428572</v>
      </c>
      <c r="G179" s="35">
        <f t="shared" si="10"/>
        <v>2757.2441742654519</v>
      </c>
      <c r="H179" s="54">
        <f t="shared" si="11"/>
        <v>125.03357556802503</v>
      </c>
    </row>
    <row r="180" spans="1:9" s="5" customFormat="1" ht="32.25" customHeight="1">
      <c r="A180" s="8" t="s">
        <v>200</v>
      </c>
      <c r="B180" s="44" t="s">
        <v>201</v>
      </c>
      <c r="C180" s="84"/>
      <c r="D180" s="84"/>
      <c r="E180" s="94"/>
      <c r="F180" s="84"/>
      <c r="G180" s="35">
        <f t="shared" si="10"/>
        <v>0</v>
      </c>
      <c r="H180" s="54" t="e">
        <f t="shared" si="11"/>
        <v>#DIV/0!</v>
      </c>
    </row>
    <row r="181" spans="1:9" s="5" customFormat="1" ht="20.100000000000001" customHeight="1">
      <c r="A181" s="16"/>
      <c r="B181" s="49"/>
      <c r="C181" s="50"/>
      <c r="D181" s="112"/>
      <c r="E181" s="113"/>
      <c r="F181" s="113"/>
      <c r="G181" s="51"/>
      <c r="H181" s="52"/>
    </row>
    <row r="182" spans="1:9" s="5" customFormat="1" ht="92.25" customHeight="1">
      <c r="A182" s="16"/>
      <c r="B182" s="49"/>
      <c r="C182" s="50"/>
      <c r="D182" s="112"/>
      <c r="E182" s="113"/>
      <c r="F182" s="113"/>
      <c r="G182" s="51"/>
      <c r="H182" s="52"/>
    </row>
    <row r="183" spans="1:9">
      <c r="A183" s="21"/>
    </row>
    <row r="184" spans="1:9">
      <c r="A184" s="82" t="s">
        <v>216</v>
      </c>
      <c r="B184" s="1"/>
      <c r="C184" s="136" t="s">
        <v>25</v>
      </c>
      <c r="D184" s="137"/>
      <c r="E184" s="137"/>
      <c r="F184" s="137"/>
      <c r="G184" s="121" t="s">
        <v>214</v>
      </c>
      <c r="H184" s="121"/>
    </row>
    <row r="185" spans="1:9" s="2" customFormat="1" ht="20.100000000000001" customHeight="1">
      <c r="A185" s="26" t="s">
        <v>70</v>
      </c>
      <c r="B185" s="3"/>
      <c r="C185" s="121" t="s">
        <v>20</v>
      </c>
      <c r="D185" s="121"/>
      <c r="E185" s="121"/>
      <c r="F185" s="121"/>
      <c r="G185" s="135" t="s">
        <v>23</v>
      </c>
      <c r="H185" s="135"/>
      <c r="I185" s="4"/>
    </row>
    <row r="186" spans="1:9">
      <c r="A186" s="21"/>
    </row>
    <row r="187" spans="1:9">
      <c r="A187" s="21"/>
    </row>
    <row r="188" spans="1:9">
      <c r="A188" s="21"/>
    </row>
    <row r="189" spans="1:9">
      <c r="A189" s="21"/>
    </row>
    <row r="190" spans="1:9">
      <c r="A190" s="21"/>
    </row>
    <row r="191" spans="1:9">
      <c r="A191" s="21"/>
    </row>
    <row r="192" spans="1:9">
      <c r="A192" s="21"/>
    </row>
    <row r="193" spans="1:1">
      <c r="A193" s="21"/>
    </row>
    <row r="194" spans="1:1">
      <c r="A194" s="21"/>
    </row>
    <row r="195" spans="1:1">
      <c r="A195" s="21"/>
    </row>
    <row r="196" spans="1:1">
      <c r="A196" s="21"/>
    </row>
    <row r="197" spans="1:1">
      <c r="A197" s="21"/>
    </row>
    <row r="198" spans="1:1">
      <c r="A198" s="21"/>
    </row>
    <row r="199" spans="1:1">
      <c r="A199" s="21"/>
    </row>
    <row r="200" spans="1:1">
      <c r="A200" s="21"/>
    </row>
    <row r="201" spans="1:1">
      <c r="A201" s="21"/>
    </row>
    <row r="202" spans="1:1">
      <c r="A202" s="21"/>
    </row>
    <row r="203" spans="1:1">
      <c r="A203" s="21"/>
    </row>
    <row r="204" spans="1:1">
      <c r="A204" s="21"/>
    </row>
    <row r="205" spans="1:1">
      <c r="A205" s="21"/>
    </row>
    <row r="206" spans="1:1">
      <c r="A206" s="21"/>
    </row>
    <row r="207" spans="1:1">
      <c r="A207" s="21"/>
    </row>
    <row r="208" spans="1:1">
      <c r="A208" s="21"/>
    </row>
    <row r="209" spans="1:1">
      <c r="A209" s="21"/>
    </row>
    <row r="210" spans="1:1">
      <c r="A210" s="21"/>
    </row>
    <row r="211" spans="1:1">
      <c r="A211" s="21"/>
    </row>
    <row r="212" spans="1:1">
      <c r="A212" s="21"/>
    </row>
    <row r="213" spans="1:1">
      <c r="A213" s="21"/>
    </row>
    <row r="214" spans="1:1">
      <c r="A214" s="21"/>
    </row>
    <row r="215" spans="1:1">
      <c r="A215" s="21"/>
    </row>
    <row r="216" spans="1:1">
      <c r="A216" s="21"/>
    </row>
    <row r="217" spans="1:1">
      <c r="A217" s="21"/>
    </row>
    <row r="218" spans="1:1">
      <c r="A218" s="21"/>
    </row>
    <row r="219" spans="1:1">
      <c r="A219" s="21"/>
    </row>
    <row r="220" spans="1:1">
      <c r="A220" s="21"/>
    </row>
    <row r="221" spans="1:1">
      <c r="A221" s="21"/>
    </row>
    <row r="222" spans="1:1">
      <c r="A222" s="21"/>
    </row>
    <row r="223" spans="1:1">
      <c r="A223" s="21"/>
    </row>
    <row r="224" spans="1:1">
      <c r="A224" s="21"/>
    </row>
    <row r="225" spans="1:1">
      <c r="A225" s="21"/>
    </row>
    <row r="226" spans="1:1">
      <c r="A226" s="21"/>
    </row>
    <row r="227" spans="1:1">
      <c r="A227" s="21"/>
    </row>
    <row r="228" spans="1:1">
      <c r="A228" s="21"/>
    </row>
    <row r="229" spans="1:1">
      <c r="A229" s="21"/>
    </row>
    <row r="230" spans="1:1">
      <c r="A230" s="21"/>
    </row>
    <row r="231" spans="1:1">
      <c r="A231" s="21"/>
    </row>
    <row r="232" spans="1:1">
      <c r="A232" s="21"/>
    </row>
    <row r="233" spans="1:1">
      <c r="A233" s="21"/>
    </row>
    <row r="234" spans="1:1">
      <c r="A234" s="21"/>
    </row>
    <row r="235" spans="1:1">
      <c r="A235" s="21"/>
    </row>
    <row r="236" spans="1:1">
      <c r="A236" s="21"/>
    </row>
    <row r="237" spans="1:1">
      <c r="A237" s="21"/>
    </row>
    <row r="238" spans="1:1">
      <c r="A238" s="21"/>
    </row>
    <row r="239" spans="1:1">
      <c r="A239" s="21"/>
    </row>
    <row r="240" spans="1:1">
      <c r="A240" s="21"/>
    </row>
    <row r="241" spans="1:1">
      <c r="A241" s="21"/>
    </row>
    <row r="242" spans="1:1">
      <c r="A242" s="21"/>
    </row>
    <row r="243" spans="1:1">
      <c r="A243" s="21"/>
    </row>
    <row r="244" spans="1:1">
      <c r="A244" s="21"/>
    </row>
    <row r="245" spans="1:1">
      <c r="A245" s="21"/>
    </row>
    <row r="246" spans="1:1">
      <c r="A246" s="21"/>
    </row>
    <row r="247" spans="1:1">
      <c r="A247" s="21"/>
    </row>
    <row r="248" spans="1:1">
      <c r="A248" s="21"/>
    </row>
    <row r="249" spans="1:1">
      <c r="A249" s="21"/>
    </row>
    <row r="250" spans="1:1">
      <c r="A250" s="21"/>
    </row>
    <row r="251" spans="1:1">
      <c r="A251" s="21"/>
    </row>
    <row r="252" spans="1:1">
      <c r="A252" s="21"/>
    </row>
    <row r="253" spans="1:1">
      <c r="A253" s="21"/>
    </row>
    <row r="254" spans="1:1">
      <c r="A254" s="21"/>
    </row>
    <row r="255" spans="1:1">
      <c r="A255" s="21"/>
    </row>
    <row r="256" spans="1:1">
      <c r="A256" s="21"/>
    </row>
    <row r="257" spans="1:1">
      <c r="A257" s="21"/>
    </row>
    <row r="258" spans="1:1">
      <c r="A258" s="21"/>
    </row>
    <row r="259" spans="1:1">
      <c r="A259" s="21"/>
    </row>
    <row r="260" spans="1:1">
      <c r="A260" s="21"/>
    </row>
    <row r="261" spans="1:1">
      <c r="A261" s="21"/>
    </row>
    <row r="262" spans="1:1">
      <c r="A262" s="21"/>
    </row>
    <row r="263" spans="1:1">
      <c r="A263" s="21"/>
    </row>
    <row r="264" spans="1:1">
      <c r="A264" s="21"/>
    </row>
    <row r="265" spans="1:1">
      <c r="A265" s="21"/>
    </row>
    <row r="266" spans="1:1">
      <c r="A266" s="21"/>
    </row>
    <row r="267" spans="1:1">
      <c r="A267" s="21"/>
    </row>
    <row r="268" spans="1:1">
      <c r="A268" s="21"/>
    </row>
    <row r="269" spans="1:1">
      <c r="A269" s="21"/>
    </row>
    <row r="270" spans="1:1">
      <c r="A270" s="21"/>
    </row>
    <row r="271" spans="1:1">
      <c r="A271" s="21"/>
    </row>
    <row r="272" spans="1:1">
      <c r="A272" s="21"/>
    </row>
    <row r="273" spans="1:1">
      <c r="A273" s="21"/>
    </row>
    <row r="274" spans="1:1">
      <c r="A274" s="21"/>
    </row>
    <row r="275" spans="1:1">
      <c r="A275" s="21"/>
    </row>
    <row r="276" spans="1:1">
      <c r="A276" s="21"/>
    </row>
    <row r="277" spans="1:1">
      <c r="A277" s="21"/>
    </row>
    <row r="278" spans="1:1">
      <c r="A278" s="21"/>
    </row>
    <row r="279" spans="1:1">
      <c r="A279" s="21"/>
    </row>
    <row r="280" spans="1:1">
      <c r="A280" s="21"/>
    </row>
    <row r="281" spans="1:1">
      <c r="A281" s="21"/>
    </row>
    <row r="282" spans="1:1">
      <c r="A282" s="21"/>
    </row>
    <row r="283" spans="1:1">
      <c r="A283" s="21"/>
    </row>
    <row r="284" spans="1:1">
      <c r="A284" s="21"/>
    </row>
    <row r="285" spans="1:1">
      <c r="A285" s="21"/>
    </row>
    <row r="286" spans="1:1">
      <c r="A286" s="21"/>
    </row>
    <row r="287" spans="1:1">
      <c r="A287" s="21"/>
    </row>
    <row r="288" spans="1:1">
      <c r="A288" s="21"/>
    </row>
    <row r="289" spans="1:1">
      <c r="A289" s="21"/>
    </row>
    <row r="290" spans="1:1">
      <c r="A290" s="21"/>
    </row>
    <row r="291" spans="1:1">
      <c r="A291" s="21"/>
    </row>
    <row r="292" spans="1:1">
      <c r="A292" s="21"/>
    </row>
    <row r="293" spans="1:1">
      <c r="A293" s="21"/>
    </row>
    <row r="294" spans="1:1">
      <c r="A294" s="21"/>
    </row>
    <row r="295" spans="1:1">
      <c r="A295" s="21"/>
    </row>
    <row r="296" spans="1:1">
      <c r="A296" s="21"/>
    </row>
    <row r="297" spans="1:1">
      <c r="A297" s="21"/>
    </row>
    <row r="298" spans="1:1">
      <c r="A298" s="21"/>
    </row>
    <row r="299" spans="1:1">
      <c r="A299" s="21"/>
    </row>
    <row r="300" spans="1:1">
      <c r="A300" s="21"/>
    </row>
    <row r="301" spans="1:1">
      <c r="A301" s="21"/>
    </row>
    <row r="302" spans="1:1">
      <c r="A302" s="21"/>
    </row>
    <row r="303" spans="1:1">
      <c r="A303" s="21"/>
    </row>
    <row r="304" spans="1:1">
      <c r="A304" s="21"/>
    </row>
    <row r="305" spans="1:1">
      <c r="A305" s="21"/>
    </row>
    <row r="306" spans="1:1">
      <c r="A306" s="21"/>
    </row>
    <row r="307" spans="1:1">
      <c r="A307" s="21"/>
    </row>
    <row r="308" spans="1:1">
      <c r="A308" s="21"/>
    </row>
    <row r="309" spans="1:1">
      <c r="A309" s="21"/>
    </row>
    <row r="310" spans="1:1">
      <c r="A310" s="21"/>
    </row>
    <row r="311" spans="1:1">
      <c r="A311" s="21"/>
    </row>
    <row r="312" spans="1:1">
      <c r="A312" s="21"/>
    </row>
    <row r="313" spans="1:1">
      <c r="A313" s="21"/>
    </row>
    <row r="314" spans="1:1">
      <c r="A314" s="21"/>
    </row>
    <row r="315" spans="1:1">
      <c r="A315" s="21"/>
    </row>
    <row r="316" spans="1:1">
      <c r="A316" s="21"/>
    </row>
    <row r="317" spans="1:1">
      <c r="A317" s="21"/>
    </row>
    <row r="318" spans="1:1">
      <c r="A318" s="21"/>
    </row>
    <row r="319" spans="1:1">
      <c r="A319" s="21"/>
    </row>
    <row r="320" spans="1:1">
      <c r="A320" s="21"/>
    </row>
    <row r="321" spans="1:1">
      <c r="A321" s="21"/>
    </row>
    <row r="322" spans="1:1">
      <c r="A322" s="21"/>
    </row>
    <row r="323" spans="1:1">
      <c r="A323" s="21"/>
    </row>
    <row r="324" spans="1:1">
      <c r="A324" s="21"/>
    </row>
    <row r="325" spans="1:1">
      <c r="A325" s="21"/>
    </row>
    <row r="326" spans="1:1">
      <c r="A326" s="21"/>
    </row>
    <row r="327" spans="1:1">
      <c r="A327" s="21"/>
    </row>
    <row r="328" spans="1:1">
      <c r="A328" s="21"/>
    </row>
    <row r="329" spans="1:1">
      <c r="A329" s="21"/>
    </row>
    <row r="330" spans="1:1">
      <c r="A330" s="21"/>
    </row>
    <row r="331" spans="1:1">
      <c r="A331" s="21"/>
    </row>
    <row r="332" spans="1:1">
      <c r="A332" s="21"/>
    </row>
    <row r="333" spans="1:1">
      <c r="A333" s="21"/>
    </row>
    <row r="334" spans="1:1">
      <c r="A334" s="21"/>
    </row>
    <row r="335" spans="1:1">
      <c r="A335" s="21"/>
    </row>
    <row r="336" spans="1:1">
      <c r="A336" s="21"/>
    </row>
    <row r="337" spans="1:1">
      <c r="A337" s="21"/>
    </row>
    <row r="338" spans="1:1">
      <c r="A338" s="21"/>
    </row>
    <row r="339" spans="1:1">
      <c r="A339" s="21"/>
    </row>
    <row r="340" spans="1:1">
      <c r="A340" s="21"/>
    </row>
    <row r="341" spans="1:1">
      <c r="A341" s="21"/>
    </row>
    <row r="342" spans="1:1">
      <c r="A342" s="21"/>
    </row>
    <row r="343" spans="1:1">
      <c r="A343" s="21"/>
    </row>
    <row r="344" spans="1:1">
      <c r="A344" s="18"/>
    </row>
    <row r="345" spans="1:1">
      <c r="A345" s="18"/>
    </row>
    <row r="346" spans="1:1">
      <c r="A346" s="18"/>
    </row>
    <row r="347" spans="1:1">
      <c r="A347" s="18"/>
    </row>
    <row r="348" spans="1:1">
      <c r="A348" s="18"/>
    </row>
    <row r="349" spans="1:1">
      <c r="A349" s="18"/>
    </row>
    <row r="350" spans="1:1">
      <c r="A350" s="18"/>
    </row>
    <row r="351" spans="1:1">
      <c r="A351" s="18"/>
    </row>
    <row r="352" spans="1:1">
      <c r="A352" s="18"/>
    </row>
    <row r="353" spans="1:1">
      <c r="A353" s="18"/>
    </row>
    <row r="354" spans="1:1">
      <c r="A354" s="18"/>
    </row>
    <row r="355" spans="1:1">
      <c r="A355" s="18"/>
    </row>
    <row r="356" spans="1:1">
      <c r="A356" s="18"/>
    </row>
    <row r="357" spans="1:1">
      <c r="A357" s="18"/>
    </row>
    <row r="358" spans="1:1">
      <c r="A358" s="18"/>
    </row>
    <row r="359" spans="1:1">
      <c r="A359" s="18"/>
    </row>
    <row r="360" spans="1:1">
      <c r="A360" s="18"/>
    </row>
    <row r="361" spans="1:1">
      <c r="A361" s="18"/>
    </row>
    <row r="362" spans="1:1">
      <c r="A362" s="18"/>
    </row>
    <row r="363" spans="1:1">
      <c r="A363" s="18"/>
    </row>
    <row r="364" spans="1:1">
      <c r="A364" s="18"/>
    </row>
    <row r="365" spans="1:1">
      <c r="A365" s="18"/>
    </row>
    <row r="366" spans="1:1">
      <c r="A366" s="18"/>
    </row>
    <row r="367" spans="1:1">
      <c r="A367" s="18"/>
    </row>
    <row r="368" spans="1:1">
      <c r="A368" s="18"/>
    </row>
    <row r="369" spans="1:1">
      <c r="A369" s="18"/>
    </row>
    <row r="370" spans="1:1">
      <c r="A370" s="18"/>
    </row>
    <row r="371" spans="1:1">
      <c r="A371" s="18"/>
    </row>
    <row r="372" spans="1:1">
      <c r="A372" s="18"/>
    </row>
    <row r="373" spans="1:1">
      <c r="A373" s="18"/>
    </row>
    <row r="374" spans="1:1">
      <c r="A374" s="18"/>
    </row>
    <row r="375" spans="1:1">
      <c r="A375" s="18"/>
    </row>
    <row r="376" spans="1:1">
      <c r="A376" s="18"/>
    </row>
    <row r="377" spans="1:1">
      <c r="A377" s="18"/>
    </row>
    <row r="378" spans="1:1">
      <c r="A378" s="18"/>
    </row>
    <row r="379" spans="1:1">
      <c r="A379" s="18"/>
    </row>
    <row r="380" spans="1:1">
      <c r="A380" s="18"/>
    </row>
    <row r="381" spans="1:1">
      <c r="A381" s="18"/>
    </row>
    <row r="382" spans="1:1">
      <c r="A382" s="18"/>
    </row>
    <row r="383" spans="1:1">
      <c r="A383" s="18"/>
    </row>
    <row r="384" spans="1:1">
      <c r="A384" s="18"/>
    </row>
    <row r="385" spans="1:1">
      <c r="A385" s="18"/>
    </row>
    <row r="386" spans="1:1">
      <c r="A386" s="18"/>
    </row>
    <row r="387" spans="1:1">
      <c r="A387" s="18"/>
    </row>
    <row r="388" spans="1:1">
      <c r="A388" s="18"/>
    </row>
    <row r="389" spans="1:1">
      <c r="A389" s="18"/>
    </row>
    <row r="390" spans="1:1">
      <c r="A390" s="18"/>
    </row>
    <row r="391" spans="1:1">
      <c r="A391" s="18"/>
    </row>
    <row r="392" spans="1:1">
      <c r="A392" s="18"/>
    </row>
    <row r="393" spans="1:1">
      <c r="A393" s="18"/>
    </row>
    <row r="394" spans="1:1">
      <c r="A394" s="18"/>
    </row>
    <row r="395" spans="1:1">
      <c r="A395" s="18"/>
    </row>
    <row r="396" spans="1:1">
      <c r="A396" s="18"/>
    </row>
    <row r="397" spans="1:1">
      <c r="A397" s="18"/>
    </row>
    <row r="398" spans="1:1">
      <c r="A398" s="18"/>
    </row>
    <row r="399" spans="1:1">
      <c r="A399" s="18"/>
    </row>
    <row r="400" spans="1:1">
      <c r="A400" s="18"/>
    </row>
    <row r="401" spans="1:1">
      <c r="A401" s="18"/>
    </row>
    <row r="402" spans="1:1">
      <c r="A402" s="18"/>
    </row>
    <row r="403" spans="1:1">
      <c r="A403" s="18"/>
    </row>
    <row r="404" spans="1:1">
      <c r="A404" s="18"/>
    </row>
    <row r="405" spans="1:1">
      <c r="A405" s="18"/>
    </row>
    <row r="406" spans="1:1">
      <c r="A406" s="18"/>
    </row>
    <row r="407" spans="1:1">
      <c r="A407" s="18"/>
    </row>
    <row r="408" spans="1:1">
      <c r="A408" s="18"/>
    </row>
    <row r="409" spans="1:1">
      <c r="A409" s="18"/>
    </row>
    <row r="410" spans="1:1">
      <c r="A410" s="18"/>
    </row>
    <row r="411" spans="1:1">
      <c r="A411" s="18"/>
    </row>
    <row r="412" spans="1:1">
      <c r="A412" s="18"/>
    </row>
    <row r="413" spans="1:1">
      <c r="A413" s="18"/>
    </row>
    <row r="414" spans="1:1">
      <c r="A414" s="18"/>
    </row>
    <row r="415" spans="1:1">
      <c r="A415" s="18"/>
    </row>
    <row r="416" spans="1:1">
      <c r="A416" s="18"/>
    </row>
    <row r="417" spans="1:1">
      <c r="A417" s="18"/>
    </row>
    <row r="418" spans="1:1">
      <c r="A418" s="18"/>
    </row>
    <row r="419" spans="1:1">
      <c r="A419" s="18"/>
    </row>
    <row r="420" spans="1:1">
      <c r="A420" s="18"/>
    </row>
    <row r="421" spans="1:1">
      <c r="A421" s="18"/>
    </row>
    <row r="422" spans="1:1">
      <c r="A422" s="18"/>
    </row>
    <row r="423" spans="1:1">
      <c r="A423" s="18"/>
    </row>
    <row r="424" spans="1:1">
      <c r="A424" s="18"/>
    </row>
    <row r="425" spans="1:1">
      <c r="A425" s="18"/>
    </row>
    <row r="426" spans="1:1">
      <c r="A426" s="18"/>
    </row>
    <row r="427" spans="1:1">
      <c r="A427" s="18"/>
    </row>
    <row r="428" spans="1:1">
      <c r="A428" s="18"/>
    </row>
    <row r="429" spans="1:1">
      <c r="A429" s="18"/>
    </row>
    <row r="430" spans="1:1">
      <c r="A430" s="18"/>
    </row>
    <row r="431" spans="1:1">
      <c r="A431" s="18"/>
    </row>
    <row r="432" spans="1:1">
      <c r="A432" s="18"/>
    </row>
    <row r="433" spans="1:1">
      <c r="A433" s="18"/>
    </row>
    <row r="434" spans="1:1">
      <c r="A434" s="18"/>
    </row>
    <row r="435" spans="1:1">
      <c r="A435" s="18"/>
    </row>
    <row r="436" spans="1:1">
      <c r="A436" s="18"/>
    </row>
    <row r="437" spans="1:1">
      <c r="A437" s="18"/>
    </row>
    <row r="438" spans="1:1">
      <c r="A438" s="18"/>
    </row>
    <row r="439" spans="1:1">
      <c r="A439" s="18"/>
    </row>
    <row r="440" spans="1:1">
      <c r="A440" s="18"/>
    </row>
    <row r="441" spans="1:1">
      <c r="A441" s="18"/>
    </row>
    <row r="442" spans="1:1">
      <c r="A442" s="18"/>
    </row>
    <row r="443" spans="1:1">
      <c r="A443" s="18"/>
    </row>
    <row r="444" spans="1:1">
      <c r="A444" s="18"/>
    </row>
    <row r="445" spans="1:1">
      <c r="A445" s="18"/>
    </row>
    <row r="446" spans="1:1">
      <c r="A446" s="18"/>
    </row>
    <row r="447" spans="1:1">
      <c r="A447" s="18"/>
    </row>
    <row r="448" spans="1:1">
      <c r="A448" s="18"/>
    </row>
    <row r="449" spans="1:1">
      <c r="A449" s="18"/>
    </row>
    <row r="450" spans="1:1">
      <c r="A450" s="18"/>
    </row>
    <row r="451" spans="1:1">
      <c r="A451" s="18"/>
    </row>
    <row r="452" spans="1:1">
      <c r="A452" s="18"/>
    </row>
    <row r="453" spans="1:1">
      <c r="A453" s="18"/>
    </row>
    <row r="454" spans="1:1">
      <c r="A454" s="18"/>
    </row>
    <row r="455" spans="1:1">
      <c r="A455" s="18"/>
    </row>
    <row r="456" spans="1:1">
      <c r="A456" s="18"/>
    </row>
    <row r="457" spans="1:1">
      <c r="A457" s="18"/>
    </row>
    <row r="458" spans="1:1">
      <c r="A458" s="18"/>
    </row>
    <row r="459" spans="1:1">
      <c r="A459" s="18"/>
    </row>
    <row r="460" spans="1:1">
      <c r="A460" s="18"/>
    </row>
    <row r="461" spans="1:1">
      <c r="A461" s="18"/>
    </row>
    <row r="462" spans="1:1">
      <c r="A462" s="18"/>
    </row>
    <row r="463" spans="1:1">
      <c r="A463" s="18"/>
    </row>
    <row r="464" spans="1:1">
      <c r="A464" s="18"/>
    </row>
    <row r="465" spans="1:1">
      <c r="A465" s="18"/>
    </row>
    <row r="466" spans="1:1">
      <c r="A466" s="18"/>
    </row>
    <row r="467" spans="1:1">
      <c r="A467" s="18"/>
    </row>
    <row r="468" spans="1:1">
      <c r="A468" s="18"/>
    </row>
    <row r="469" spans="1:1">
      <c r="A469" s="18"/>
    </row>
    <row r="470" spans="1:1">
      <c r="A470" s="18"/>
    </row>
    <row r="471" spans="1:1">
      <c r="A471" s="18"/>
    </row>
    <row r="472" spans="1:1">
      <c r="A472" s="18"/>
    </row>
    <row r="473" spans="1:1">
      <c r="A473" s="18"/>
    </row>
    <row r="474" spans="1:1">
      <c r="A474" s="18"/>
    </row>
    <row r="475" spans="1:1">
      <c r="A475" s="18"/>
    </row>
    <row r="476" spans="1:1">
      <c r="A476" s="18"/>
    </row>
    <row r="477" spans="1:1">
      <c r="A477" s="18"/>
    </row>
    <row r="478" spans="1:1">
      <c r="A478" s="18"/>
    </row>
    <row r="479" spans="1:1">
      <c r="A479" s="18"/>
    </row>
    <row r="480" spans="1:1">
      <c r="A480" s="18"/>
    </row>
    <row r="481" spans="1:1">
      <c r="A481" s="18"/>
    </row>
    <row r="482" spans="1:1">
      <c r="A482" s="18"/>
    </row>
    <row r="483" spans="1:1">
      <c r="A483" s="18"/>
    </row>
    <row r="484" spans="1:1">
      <c r="A484" s="18"/>
    </row>
    <row r="485" spans="1:1">
      <c r="A485" s="18"/>
    </row>
    <row r="486" spans="1:1">
      <c r="A486" s="18"/>
    </row>
    <row r="487" spans="1:1">
      <c r="A487" s="18"/>
    </row>
    <row r="488" spans="1:1">
      <c r="A488" s="18"/>
    </row>
    <row r="489" spans="1:1">
      <c r="A489" s="18"/>
    </row>
    <row r="490" spans="1:1">
      <c r="A490" s="18"/>
    </row>
    <row r="491" spans="1:1">
      <c r="A491" s="18"/>
    </row>
    <row r="492" spans="1:1">
      <c r="A492" s="18"/>
    </row>
    <row r="493" spans="1:1">
      <c r="A493" s="18"/>
    </row>
    <row r="494" spans="1:1">
      <c r="A494" s="18"/>
    </row>
    <row r="495" spans="1:1">
      <c r="A495" s="18"/>
    </row>
    <row r="496" spans="1:1">
      <c r="A496" s="18"/>
    </row>
    <row r="497" spans="1:1">
      <c r="A497" s="18"/>
    </row>
    <row r="498" spans="1:1">
      <c r="A498" s="18"/>
    </row>
    <row r="499" spans="1:1">
      <c r="A499" s="18"/>
    </row>
    <row r="500" spans="1:1">
      <c r="A500" s="18"/>
    </row>
    <row r="501" spans="1:1">
      <c r="A501" s="18"/>
    </row>
    <row r="502" spans="1:1">
      <c r="A502" s="18"/>
    </row>
    <row r="503" spans="1:1">
      <c r="A503" s="18"/>
    </row>
    <row r="504" spans="1:1">
      <c r="A504" s="18"/>
    </row>
    <row r="505" spans="1:1">
      <c r="A505" s="18"/>
    </row>
    <row r="506" spans="1:1">
      <c r="A506" s="18"/>
    </row>
    <row r="507" spans="1:1">
      <c r="A507" s="18"/>
    </row>
    <row r="508" spans="1:1">
      <c r="A508" s="18"/>
    </row>
    <row r="509" spans="1:1">
      <c r="A509" s="18"/>
    </row>
  </sheetData>
  <mergeCells count="36">
    <mergeCell ref="B11:E11"/>
    <mergeCell ref="B12:E12"/>
    <mergeCell ref="G185:H185"/>
    <mergeCell ref="G184:H184"/>
    <mergeCell ref="C184:F184"/>
    <mergeCell ref="C185:F185"/>
    <mergeCell ref="A31:H31"/>
    <mergeCell ref="A93:H93"/>
    <mergeCell ref="A151:H151"/>
    <mergeCell ref="A142:H142"/>
    <mergeCell ref="A127:H127"/>
    <mergeCell ref="A121:H121"/>
    <mergeCell ref="C28:D28"/>
    <mergeCell ref="E28:H28"/>
    <mergeCell ref="A28:A29"/>
    <mergeCell ref="A108:H108"/>
    <mergeCell ref="A26:H26"/>
    <mergeCell ref="B7:E7"/>
    <mergeCell ref="B8:E8"/>
    <mergeCell ref="B9:E9"/>
    <mergeCell ref="A21:H21"/>
    <mergeCell ref="B16:E16"/>
    <mergeCell ref="B17:E17"/>
    <mergeCell ref="A22:H22"/>
    <mergeCell ref="F14:G14"/>
    <mergeCell ref="B10:E10"/>
    <mergeCell ref="F2:H6"/>
    <mergeCell ref="B14:E14"/>
    <mergeCell ref="F15:G15"/>
    <mergeCell ref="B28:B29"/>
    <mergeCell ref="A23:H23"/>
    <mergeCell ref="B18:E18"/>
    <mergeCell ref="B15:E15"/>
    <mergeCell ref="B19:E19"/>
    <mergeCell ref="B13:E13"/>
    <mergeCell ref="A24:H24"/>
  </mergeCells>
  <phoneticPr fontId="3" type="noConversion"/>
  <pageMargins left="0.9055118110236221" right="0.59055118110236227" top="0.78740157480314965" bottom="0.78740157480314965" header="0.31496062992125984" footer="0.19685039370078741"/>
  <pageSetup paperSize="9" scale="44" orientation="landscape" r:id="rId1"/>
  <headerFooter alignWithMargins="0"/>
  <rowBreaks count="2" manualBreakCount="2">
    <brk id="100" max="7" man="1"/>
    <brk id="141" max="7" man="1"/>
  </rowBreaks>
  <ignoredErrors>
    <ignoredError sqref="H66:H92 H126 H40:H45 H122 H123 H124 H125" evalError="1"/>
  </ignoredError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Осн. фін. пок.</vt:lpstr>
      <vt:lpstr>'Осн. фін. пок.'!Заголовки_для_печати</vt:lpstr>
      <vt:lpstr>'Осн. фін. пок.'!Область_печати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2025-02-04T11:47:46Z</cp:lastPrinted>
  <dcterms:created xsi:type="dcterms:W3CDTF">2003-03-13T16:00:22Z</dcterms:created>
  <dcterms:modified xsi:type="dcterms:W3CDTF">2025-02-06T14:53:30Z</dcterms:modified>
</cp:coreProperties>
</file>